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 Hale\Downloads\"/>
    </mc:Choice>
  </mc:AlternateContent>
  <bookViews>
    <workbookView xWindow="0" yWindow="0" windowWidth="13680" windowHeight="8628" tabRatio="688" activeTab="1"/>
  </bookViews>
  <sheets>
    <sheet name="Budget" sheetId="25" r:id="rId1"/>
    <sheet name="Income Record 16-17" sheetId="17" r:id="rId2"/>
    <sheet name="Tracking Graph (2016)" sheetId="48" r:id="rId3"/>
  </sheets>
  <definedNames>
    <definedName name="_xlnm._FilterDatabase" localSheetId="1" hidden="1">'Income Record 16-17'!$A$6:$J$383</definedName>
    <definedName name="_xlnm.Print_Area" localSheetId="1">'Income Record 16-17'!$A$91:$I$104</definedName>
  </definedNames>
  <calcPr calcId="171027"/>
</workbook>
</file>

<file path=xl/calcChain.xml><?xml version="1.0" encoding="utf-8"?>
<calcChain xmlns="http://schemas.openxmlformats.org/spreadsheetml/2006/main">
  <c r="D2" i="25" l="1"/>
  <c r="D3" i="25" s="1"/>
  <c r="A22" i="25"/>
  <c r="C1" i="25"/>
  <c r="D21" i="25"/>
  <c r="D1" i="25" s="1"/>
  <c r="H19" i="17"/>
  <c r="I19" i="17" s="1"/>
  <c r="H18" i="17"/>
  <c r="I18" i="17" s="1"/>
  <c r="H17" i="17"/>
  <c r="H16" i="17"/>
  <c r="I16" i="17" s="1"/>
  <c r="H15" i="17"/>
  <c r="I15" i="17" s="1"/>
  <c r="H14" i="17"/>
  <c r="H13" i="17"/>
  <c r="H12" i="17"/>
  <c r="I12" i="17" s="1"/>
  <c r="H11" i="17"/>
  <c r="I11" i="17" s="1"/>
  <c r="H10" i="17"/>
  <c r="I10" i="17" s="1"/>
  <c r="H9" i="17"/>
  <c r="H8" i="17"/>
  <c r="I8" i="17" s="1"/>
  <c r="H7" i="17"/>
  <c r="I17" i="17"/>
  <c r="I14" i="17"/>
  <c r="I13" i="17"/>
  <c r="I9" i="17"/>
  <c r="I7" i="17"/>
  <c r="H377" i="17"/>
  <c r="I377" i="17" s="1"/>
  <c r="H378" i="17"/>
  <c r="I378" i="17"/>
  <c r="H379" i="17"/>
  <c r="I379" i="17" s="1"/>
  <c r="H380" i="17"/>
  <c r="I380" i="17" s="1"/>
  <c r="H381" i="17"/>
  <c r="I381" i="17" s="1"/>
  <c r="H41" i="17"/>
  <c r="I41" i="17" s="1"/>
  <c r="H43" i="17"/>
  <c r="I43" i="17" s="1"/>
  <c r="H44" i="17"/>
  <c r="I44" i="17" s="1"/>
  <c r="H45" i="17"/>
  <c r="I45" i="17" s="1"/>
  <c r="H46" i="17"/>
  <c r="I46" i="17" s="1"/>
  <c r="H47" i="17"/>
  <c r="I47" i="17" s="1"/>
  <c r="H48" i="17"/>
  <c r="I48" i="17"/>
  <c r="H49" i="17"/>
  <c r="I49" i="17" s="1"/>
  <c r="H50" i="17"/>
  <c r="I50" i="17" s="1"/>
  <c r="H51" i="17"/>
  <c r="I51" i="17" s="1"/>
  <c r="H52" i="17"/>
  <c r="I52" i="17" s="1"/>
  <c r="H53" i="17"/>
  <c r="I53" i="17" s="1"/>
  <c r="H54" i="17"/>
  <c r="I54" i="17" s="1"/>
  <c r="H55" i="17"/>
  <c r="I55" i="17" s="1"/>
  <c r="H56" i="17"/>
  <c r="I56" i="17" s="1"/>
  <c r="H57" i="17"/>
  <c r="I57" i="17" s="1"/>
  <c r="H58" i="17"/>
  <c r="I58" i="17" s="1"/>
  <c r="H59" i="17"/>
  <c r="I59" i="17" s="1"/>
  <c r="H60" i="17"/>
  <c r="I60" i="17" s="1"/>
  <c r="H61" i="17"/>
  <c r="I61" i="17" s="1"/>
  <c r="H62" i="17"/>
  <c r="I62" i="17" s="1"/>
  <c r="H63" i="17"/>
  <c r="I63" i="17" s="1"/>
  <c r="H64" i="17"/>
  <c r="I64" i="17" s="1"/>
  <c r="H65" i="17"/>
  <c r="I65" i="17" s="1"/>
  <c r="H66" i="17"/>
  <c r="I66" i="17" s="1"/>
  <c r="H67" i="17"/>
  <c r="I67" i="17" s="1"/>
  <c r="H68" i="17"/>
  <c r="I68" i="17" s="1"/>
  <c r="H69" i="17"/>
  <c r="I69" i="17" s="1"/>
  <c r="H70" i="17"/>
  <c r="I70" i="17" s="1"/>
  <c r="H71" i="17"/>
  <c r="I71" i="17" s="1"/>
  <c r="H72" i="17"/>
  <c r="I72" i="17" s="1"/>
  <c r="H73" i="17"/>
  <c r="I73" i="17" s="1"/>
  <c r="H74" i="17"/>
  <c r="I74" i="17" s="1"/>
  <c r="H75" i="17"/>
  <c r="I75" i="17" s="1"/>
  <c r="H76" i="17"/>
  <c r="I76" i="17" s="1"/>
  <c r="H77" i="17"/>
  <c r="I77" i="17" s="1"/>
  <c r="H78" i="17"/>
  <c r="I78" i="17" s="1"/>
  <c r="H79" i="17"/>
  <c r="I79" i="17" s="1"/>
  <c r="H80" i="17"/>
  <c r="I80" i="17" s="1"/>
  <c r="H81" i="17"/>
  <c r="I81" i="17" s="1"/>
  <c r="H82" i="17"/>
  <c r="I82" i="17" s="1"/>
  <c r="H83" i="17"/>
  <c r="I83" i="17" s="1"/>
  <c r="H84" i="17"/>
  <c r="I84" i="17" s="1"/>
  <c r="H85" i="17"/>
  <c r="I85" i="17" s="1"/>
  <c r="H86" i="17"/>
  <c r="I86" i="17" s="1"/>
  <c r="H87" i="17"/>
  <c r="I87" i="17" s="1"/>
  <c r="H88" i="17"/>
  <c r="I88" i="17" s="1"/>
  <c r="H89" i="17"/>
  <c r="I89" i="17" s="1"/>
  <c r="H90" i="17"/>
  <c r="I90" i="17" s="1"/>
  <c r="H91" i="17"/>
  <c r="I91" i="17" s="1"/>
  <c r="H92" i="17"/>
  <c r="I92" i="17" s="1"/>
  <c r="H93" i="17"/>
  <c r="I93" i="17"/>
  <c r="H94" i="17"/>
  <c r="I94" i="17" s="1"/>
  <c r="H95" i="17"/>
  <c r="I95" i="17" s="1"/>
  <c r="H96" i="17"/>
  <c r="I96" i="17"/>
  <c r="H97" i="17"/>
  <c r="I97" i="17" s="1"/>
  <c r="H98" i="17"/>
  <c r="I98" i="17" s="1"/>
  <c r="H99" i="17"/>
  <c r="I99" i="17" s="1"/>
  <c r="H100" i="17"/>
  <c r="I100" i="17" s="1"/>
  <c r="H101" i="17"/>
  <c r="I101" i="17" s="1"/>
  <c r="H102" i="17"/>
  <c r="I102" i="17" s="1"/>
  <c r="H103" i="17"/>
  <c r="I103" i="17" s="1"/>
  <c r="H104" i="17"/>
  <c r="I104" i="17" s="1"/>
  <c r="H105" i="17"/>
  <c r="I105" i="17" s="1"/>
  <c r="H106" i="17"/>
  <c r="I106" i="17" s="1"/>
  <c r="H107" i="17"/>
  <c r="I107" i="17" s="1"/>
  <c r="H108" i="17"/>
  <c r="I108" i="17" s="1"/>
  <c r="H109" i="17"/>
  <c r="I109" i="17" s="1"/>
  <c r="H110" i="17"/>
  <c r="I110" i="17" s="1"/>
  <c r="H111" i="17"/>
  <c r="I111" i="17" s="1"/>
  <c r="H112" i="17"/>
  <c r="I112" i="17" s="1"/>
  <c r="H113" i="17"/>
  <c r="I113" i="17" s="1"/>
  <c r="H114" i="17"/>
  <c r="I114" i="17" s="1"/>
  <c r="H115" i="17"/>
  <c r="I115" i="17" s="1"/>
  <c r="H116" i="17"/>
  <c r="I116" i="17" s="1"/>
  <c r="H117" i="17"/>
  <c r="I117" i="17" s="1"/>
  <c r="H118" i="17"/>
  <c r="I118" i="17" s="1"/>
  <c r="H119" i="17"/>
  <c r="I119" i="17" s="1"/>
  <c r="H120" i="17"/>
  <c r="I120" i="17" s="1"/>
  <c r="H121" i="17"/>
  <c r="I121" i="17" s="1"/>
  <c r="H122" i="17"/>
  <c r="I122" i="17" s="1"/>
  <c r="H123" i="17"/>
  <c r="I123" i="17" s="1"/>
  <c r="H124" i="17"/>
  <c r="I124" i="17" s="1"/>
  <c r="H125" i="17"/>
  <c r="I125" i="17" s="1"/>
  <c r="H126" i="17"/>
  <c r="I126" i="17" s="1"/>
  <c r="H127" i="17"/>
  <c r="I127" i="17" s="1"/>
  <c r="H128" i="17"/>
  <c r="I128" i="17" s="1"/>
  <c r="H129" i="17"/>
  <c r="I129" i="17"/>
  <c r="H130" i="17"/>
  <c r="I130" i="17" s="1"/>
  <c r="H131" i="17"/>
  <c r="I131" i="17" s="1"/>
  <c r="H132" i="17"/>
  <c r="I132" i="17" s="1"/>
  <c r="H133" i="17"/>
  <c r="I133" i="17" s="1"/>
  <c r="H134" i="17"/>
  <c r="I134" i="17" s="1"/>
  <c r="H135" i="17"/>
  <c r="I135" i="17" s="1"/>
  <c r="H136" i="17"/>
  <c r="I136" i="17" s="1"/>
  <c r="H137" i="17"/>
  <c r="I137" i="17" s="1"/>
  <c r="H138" i="17"/>
  <c r="I138" i="17" s="1"/>
  <c r="H139" i="17"/>
  <c r="I139" i="17" s="1"/>
  <c r="H140" i="17"/>
  <c r="I140" i="17" s="1"/>
  <c r="H141" i="17"/>
  <c r="I141" i="17" s="1"/>
  <c r="H142" i="17"/>
  <c r="I142" i="17" s="1"/>
  <c r="H143" i="17"/>
  <c r="I143" i="17" s="1"/>
  <c r="H144" i="17"/>
  <c r="I144" i="17" s="1"/>
  <c r="H145" i="17"/>
  <c r="I145" i="17" s="1"/>
  <c r="H146" i="17"/>
  <c r="I146" i="17" s="1"/>
  <c r="H147" i="17"/>
  <c r="I147" i="17" s="1"/>
  <c r="H148" i="17"/>
  <c r="I148" i="17" s="1"/>
  <c r="H149" i="17"/>
  <c r="I149" i="17" s="1"/>
  <c r="H150" i="17"/>
  <c r="I150" i="17" s="1"/>
  <c r="H151" i="17"/>
  <c r="I151" i="17" s="1"/>
  <c r="H152" i="17"/>
  <c r="I152" i="17" s="1"/>
  <c r="H153" i="17"/>
  <c r="I153" i="17" s="1"/>
  <c r="H154" i="17"/>
  <c r="I154" i="17" s="1"/>
  <c r="H155" i="17"/>
  <c r="I155" i="17" s="1"/>
  <c r="H156" i="17"/>
  <c r="I156" i="17" s="1"/>
  <c r="H157" i="17"/>
  <c r="I157" i="17" s="1"/>
  <c r="H158" i="17"/>
  <c r="I158" i="17" s="1"/>
  <c r="H159" i="17"/>
  <c r="I159" i="17" s="1"/>
  <c r="H160" i="17"/>
  <c r="I160" i="17" s="1"/>
  <c r="H161" i="17"/>
  <c r="I161" i="17"/>
  <c r="H162" i="17"/>
  <c r="I162" i="17" s="1"/>
  <c r="H163" i="17"/>
  <c r="I163" i="17" s="1"/>
  <c r="H164" i="17"/>
  <c r="I164" i="17" s="1"/>
  <c r="H165" i="17"/>
  <c r="I165" i="17" s="1"/>
  <c r="H166" i="17"/>
  <c r="I166" i="17" s="1"/>
  <c r="H167" i="17"/>
  <c r="I167" i="17" s="1"/>
  <c r="H168" i="17"/>
  <c r="I168" i="17" s="1"/>
  <c r="H169" i="17"/>
  <c r="I169" i="17" s="1"/>
  <c r="H170" i="17"/>
  <c r="I170" i="17" s="1"/>
  <c r="H171" i="17"/>
  <c r="I171" i="17" s="1"/>
  <c r="H172" i="17"/>
  <c r="I172" i="17" s="1"/>
  <c r="H173" i="17"/>
  <c r="I173" i="17" s="1"/>
  <c r="H174" i="17"/>
  <c r="I174" i="17" s="1"/>
  <c r="H175" i="17"/>
  <c r="I175" i="17" s="1"/>
  <c r="H176" i="17"/>
  <c r="I176" i="17" s="1"/>
  <c r="H177" i="17"/>
  <c r="I177" i="17"/>
  <c r="H178" i="17"/>
  <c r="I178" i="17" s="1"/>
  <c r="H179" i="17"/>
  <c r="I179" i="17" s="1"/>
  <c r="H180" i="17"/>
  <c r="I180" i="17" s="1"/>
  <c r="H181" i="17"/>
  <c r="I181" i="17" s="1"/>
  <c r="H182" i="17"/>
  <c r="I182" i="17" s="1"/>
  <c r="H183" i="17"/>
  <c r="I183" i="17" s="1"/>
  <c r="H184" i="17"/>
  <c r="I184" i="17" s="1"/>
  <c r="H185" i="17"/>
  <c r="I185" i="17" s="1"/>
  <c r="H186" i="17"/>
  <c r="I186" i="17" s="1"/>
  <c r="H187" i="17"/>
  <c r="I187" i="17" s="1"/>
  <c r="H188" i="17"/>
  <c r="I188" i="17" s="1"/>
  <c r="H189" i="17"/>
  <c r="I189" i="17" s="1"/>
  <c r="H190" i="17"/>
  <c r="I190" i="17" s="1"/>
  <c r="H191" i="17"/>
  <c r="I191" i="17" s="1"/>
  <c r="H192" i="17"/>
  <c r="I192" i="17" s="1"/>
  <c r="H193" i="17"/>
  <c r="I193" i="17" s="1"/>
  <c r="H194" i="17"/>
  <c r="I194" i="17" s="1"/>
  <c r="H195" i="17"/>
  <c r="I195" i="17" s="1"/>
  <c r="H196" i="17"/>
  <c r="I196" i="17" s="1"/>
  <c r="H197" i="17"/>
  <c r="I197" i="17" s="1"/>
  <c r="H198" i="17"/>
  <c r="I198" i="17" s="1"/>
  <c r="H199" i="17"/>
  <c r="I199" i="17" s="1"/>
  <c r="H200" i="17"/>
  <c r="I200" i="17" s="1"/>
  <c r="H201" i="17"/>
  <c r="I201" i="17" s="1"/>
  <c r="H202" i="17"/>
  <c r="I202" i="17" s="1"/>
  <c r="H203" i="17"/>
  <c r="I203" i="17" s="1"/>
  <c r="H204" i="17"/>
  <c r="I204" i="17" s="1"/>
  <c r="H205" i="17"/>
  <c r="I205" i="17" s="1"/>
  <c r="H206" i="17"/>
  <c r="I206" i="17" s="1"/>
  <c r="H207" i="17"/>
  <c r="I207" i="17" s="1"/>
  <c r="H208" i="17"/>
  <c r="I208" i="17" s="1"/>
  <c r="H209" i="17"/>
  <c r="I209" i="17"/>
  <c r="H210" i="17"/>
  <c r="I210" i="17" s="1"/>
  <c r="H211" i="17"/>
  <c r="I211" i="17" s="1"/>
  <c r="H212" i="17"/>
  <c r="I212" i="17" s="1"/>
  <c r="H213" i="17"/>
  <c r="I213" i="17" s="1"/>
  <c r="H214" i="17"/>
  <c r="I214" i="17" s="1"/>
  <c r="H215" i="17"/>
  <c r="I215" i="17" s="1"/>
  <c r="H216" i="17"/>
  <c r="I216" i="17" s="1"/>
  <c r="H217" i="17"/>
  <c r="I217" i="17" s="1"/>
  <c r="H218" i="17"/>
  <c r="I218" i="17" s="1"/>
  <c r="H219" i="17"/>
  <c r="I219" i="17" s="1"/>
  <c r="H220" i="17"/>
  <c r="I220" i="17" s="1"/>
  <c r="H221" i="17"/>
  <c r="I221" i="17" s="1"/>
  <c r="H222" i="17"/>
  <c r="I222" i="17" s="1"/>
  <c r="H223" i="17"/>
  <c r="I223" i="17" s="1"/>
  <c r="H224" i="17"/>
  <c r="I224" i="17" s="1"/>
  <c r="H225" i="17"/>
  <c r="I225" i="17" s="1"/>
  <c r="H226" i="17"/>
  <c r="I226" i="17" s="1"/>
  <c r="H227" i="17"/>
  <c r="I227" i="17" s="1"/>
  <c r="H228" i="17"/>
  <c r="I228" i="17" s="1"/>
  <c r="H229" i="17"/>
  <c r="I229" i="17" s="1"/>
  <c r="H230" i="17"/>
  <c r="I230" i="17" s="1"/>
  <c r="H231" i="17"/>
  <c r="I231" i="17" s="1"/>
  <c r="H232" i="17"/>
  <c r="I232" i="17" s="1"/>
  <c r="H233" i="17"/>
  <c r="I233" i="17" s="1"/>
  <c r="H234" i="17"/>
  <c r="I234" i="17" s="1"/>
  <c r="H235" i="17"/>
  <c r="I235" i="17" s="1"/>
  <c r="H236" i="17"/>
  <c r="I236" i="17" s="1"/>
  <c r="H237" i="17"/>
  <c r="I237" i="17" s="1"/>
  <c r="H238" i="17"/>
  <c r="I238" i="17" s="1"/>
  <c r="H239" i="17"/>
  <c r="I239" i="17" s="1"/>
  <c r="H240" i="17"/>
  <c r="I240" i="17" s="1"/>
  <c r="H241" i="17"/>
  <c r="I241" i="17" s="1"/>
  <c r="H242" i="17"/>
  <c r="I242" i="17" s="1"/>
  <c r="H243" i="17"/>
  <c r="I243" i="17" s="1"/>
  <c r="H244" i="17"/>
  <c r="I244" i="17" s="1"/>
  <c r="H245" i="17"/>
  <c r="I245" i="17" s="1"/>
  <c r="H246" i="17"/>
  <c r="I246" i="17" s="1"/>
  <c r="H247" i="17"/>
  <c r="I247" i="17" s="1"/>
  <c r="H248" i="17"/>
  <c r="I248" i="17" s="1"/>
  <c r="H249" i="17"/>
  <c r="I249" i="17" s="1"/>
  <c r="H250" i="17"/>
  <c r="I250" i="17" s="1"/>
  <c r="H251" i="17"/>
  <c r="I251" i="17" s="1"/>
  <c r="H252" i="17"/>
  <c r="I252" i="17" s="1"/>
  <c r="H253" i="17"/>
  <c r="I253" i="17" s="1"/>
  <c r="H254" i="17"/>
  <c r="I254" i="17" s="1"/>
  <c r="H255" i="17"/>
  <c r="I255" i="17" s="1"/>
  <c r="H256" i="17"/>
  <c r="I256" i="17" s="1"/>
  <c r="H257" i="17"/>
  <c r="I257" i="17" s="1"/>
  <c r="H258" i="17"/>
  <c r="I258" i="17" s="1"/>
  <c r="H259" i="17"/>
  <c r="I259" i="17" s="1"/>
  <c r="H260" i="17"/>
  <c r="I260" i="17" s="1"/>
  <c r="H261" i="17"/>
  <c r="I261" i="17" s="1"/>
  <c r="H262" i="17"/>
  <c r="I262" i="17" s="1"/>
  <c r="H263" i="17"/>
  <c r="I263" i="17" s="1"/>
  <c r="H264" i="17"/>
  <c r="I264" i="17" s="1"/>
  <c r="H265" i="17"/>
  <c r="I265" i="17" s="1"/>
  <c r="H266" i="17"/>
  <c r="I266" i="17" s="1"/>
  <c r="H267" i="17"/>
  <c r="I267" i="17" s="1"/>
  <c r="H268" i="17"/>
  <c r="I268" i="17" s="1"/>
  <c r="H269" i="17"/>
  <c r="I269" i="17" s="1"/>
  <c r="H270" i="17"/>
  <c r="I270" i="17" s="1"/>
  <c r="H271" i="17"/>
  <c r="I271" i="17" s="1"/>
  <c r="H272" i="17"/>
  <c r="I272" i="17" s="1"/>
  <c r="H273" i="17"/>
  <c r="I273" i="17" s="1"/>
  <c r="H274" i="17"/>
  <c r="I274" i="17" s="1"/>
  <c r="H275" i="17"/>
  <c r="I275" i="17" s="1"/>
  <c r="H276" i="17"/>
  <c r="I276" i="17" s="1"/>
  <c r="H277" i="17"/>
  <c r="I277" i="17" s="1"/>
  <c r="H278" i="17"/>
  <c r="I278" i="17" s="1"/>
  <c r="H279" i="17"/>
  <c r="I279" i="17" s="1"/>
  <c r="H280" i="17"/>
  <c r="I280" i="17" s="1"/>
  <c r="H281" i="17"/>
  <c r="I281" i="17" s="1"/>
  <c r="H282" i="17"/>
  <c r="I282" i="17" s="1"/>
  <c r="H283" i="17"/>
  <c r="I283" i="17" s="1"/>
  <c r="H284" i="17"/>
  <c r="I284" i="17" s="1"/>
  <c r="H285" i="17"/>
  <c r="I285" i="17" s="1"/>
  <c r="H286" i="17"/>
  <c r="I286" i="17" s="1"/>
  <c r="H287" i="17"/>
  <c r="I287" i="17" s="1"/>
  <c r="H288" i="17"/>
  <c r="I288" i="17" s="1"/>
  <c r="H289" i="17"/>
  <c r="I289" i="17" s="1"/>
  <c r="H290" i="17"/>
  <c r="I290" i="17" s="1"/>
  <c r="H291" i="17"/>
  <c r="I291" i="17" s="1"/>
  <c r="H292" i="17"/>
  <c r="I292" i="17" s="1"/>
  <c r="H293" i="17"/>
  <c r="I293" i="17" s="1"/>
  <c r="H294" i="17"/>
  <c r="I294" i="17" s="1"/>
  <c r="H295" i="17"/>
  <c r="I295" i="17" s="1"/>
  <c r="H296" i="17"/>
  <c r="I296" i="17" s="1"/>
  <c r="H297" i="17"/>
  <c r="I297" i="17" s="1"/>
  <c r="H298" i="17"/>
  <c r="I298" i="17" s="1"/>
  <c r="H299" i="17"/>
  <c r="I299" i="17" s="1"/>
  <c r="H300" i="17"/>
  <c r="I300" i="17" s="1"/>
  <c r="H301" i="17"/>
  <c r="I301" i="17" s="1"/>
  <c r="H302" i="17"/>
  <c r="I302" i="17" s="1"/>
  <c r="H303" i="17"/>
  <c r="I303" i="17" s="1"/>
  <c r="H304" i="17"/>
  <c r="I304" i="17" s="1"/>
  <c r="H305" i="17"/>
  <c r="I305" i="17" s="1"/>
  <c r="H306" i="17"/>
  <c r="I306" i="17" s="1"/>
  <c r="H307" i="17"/>
  <c r="I307" i="17" s="1"/>
  <c r="H308" i="17"/>
  <c r="I308" i="17" s="1"/>
  <c r="H309" i="17"/>
  <c r="I309" i="17" s="1"/>
  <c r="H310" i="17"/>
  <c r="I310" i="17" s="1"/>
  <c r="H311" i="17"/>
  <c r="I311" i="17" s="1"/>
  <c r="H312" i="17"/>
  <c r="I312" i="17" s="1"/>
  <c r="H313" i="17"/>
  <c r="I313" i="17" s="1"/>
  <c r="H314" i="17"/>
  <c r="I314" i="17" s="1"/>
  <c r="H315" i="17"/>
  <c r="I315" i="17" s="1"/>
  <c r="H316" i="17"/>
  <c r="I316" i="17" s="1"/>
  <c r="H317" i="17"/>
  <c r="I317" i="17" s="1"/>
  <c r="H318" i="17"/>
  <c r="I318" i="17" s="1"/>
  <c r="H319" i="17"/>
  <c r="I319" i="17" s="1"/>
  <c r="H320" i="17"/>
  <c r="I320" i="17" s="1"/>
  <c r="H321" i="17"/>
  <c r="I321" i="17" s="1"/>
  <c r="H322" i="17"/>
  <c r="I322" i="17" s="1"/>
  <c r="H323" i="17"/>
  <c r="I323" i="17" s="1"/>
  <c r="H324" i="17"/>
  <c r="I324" i="17" s="1"/>
  <c r="H325" i="17"/>
  <c r="I325" i="17" s="1"/>
  <c r="H326" i="17"/>
  <c r="I326" i="17" s="1"/>
  <c r="H327" i="17"/>
  <c r="I327" i="17" s="1"/>
  <c r="H328" i="17"/>
  <c r="I328" i="17" s="1"/>
  <c r="H329" i="17"/>
  <c r="I329" i="17" s="1"/>
  <c r="H330" i="17"/>
  <c r="I330" i="17" s="1"/>
  <c r="H331" i="17"/>
  <c r="I331" i="17" s="1"/>
  <c r="H332" i="17"/>
  <c r="I332" i="17" s="1"/>
  <c r="H333" i="17"/>
  <c r="I333" i="17" s="1"/>
  <c r="H334" i="17"/>
  <c r="I334" i="17" s="1"/>
  <c r="H335" i="17"/>
  <c r="I335" i="17" s="1"/>
  <c r="H336" i="17"/>
  <c r="I336" i="17" s="1"/>
  <c r="H337" i="17"/>
  <c r="I337" i="17" s="1"/>
  <c r="H338" i="17"/>
  <c r="I338" i="17" s="1"/>
  <c r="H339" i="17"/>
  <c r="I339" i="17" s="1"/>
  <c r="H340" i="17"/>
  <c r="I340" i="17" s="1"/>
  <c r="H341" i="17"/>
  <c r="I341" i="17" s="1"/>
  <c r="H342" i="17"/>
  <c r="I342" i="17" s="1"/>
  <c r="H343" i="17"/>
  <c r="I343" i="17" s="1"/>
  <c r="H344" i="17"/>
  <c r="I344" i="17"/>
  <c r="H345" i="17"/>
  <c r="I345" i="17" s="1"/>
  <c r="H346" i="17"/>
  <c r="I346" i="17" s="1"/>
  <c r="H347" i="17"/>
  <c r="I347" i="17" s="1"/>
  <c r="H348" i="17"/>
  <c r="I348" i="17" s="1"/>
  <c r="H349" i="17"/>
  <c r="I349" i="17" s="1"/>
  <c r="H350" i="17"/>
  <c r="I350" i="17" s="1"/>
  <c r="H351" i="17"/>
  <c r="I351" i="17" s="1"/>
  <c r="H352" i="17"/>
  <c r="I352" i="17" s="1"/>
  <c r="H353" i="17"/>
  <c r="I353" i="17" s="1"/>
  <c r="H354" i="17"/>
  <c r="I354" i="17" s="1"/>
  <c r="H355" i="17"/>
  <c r="I355" i="17" s="1"/>
  <c r="H356" i="17"/>
  <c r="I356" i="17" s="1"/>
  <c r="H357" i="17"/>
  <c r="I357" i="17" s="1"/>
  <c r="H358" i="17"/>
  <c r="I358" i="17" s="1"/>
  <c r="H359" i="17"/>
  <c r="I359" i="17" s="1"/>
  <c r="H360" i="17"/>
  <c r="I360" i="17" s="1"/>
  <c r="H361" i="17"/>
  <c r="I361" i="17" s="1"/>
  <c r="H362" i="17"/>
  <c r="I362" i="17" s="1"/>
  <c r="H363" i="17"/>
  <c r="I363" i="17" s="1"/>
  <c r="H364" i="17"/>
  <c r="I364" i="17" s="1"/>
  <c r="H365" i="17"/>
  <c r="I365" i="17" s="1"/>
  <c r="H366" i="17"/>
  <c r="I366" i="17" s="1"/>
  <c r="H367" i="17"/>
  <c r="I367" i="17" s="1"/>
  <c r="H368" i="17"/>
  <c r="I368" i="17" s="1"/>
  <c r="H369" i="17"/>
  <c r="I369" i="17" s="1"/>
  <c r="H370" i="17"/>
  <c r="I370" i="17" s="1"/>
  <c r="H371" i="17"/>
  <c r="I371" i="17" s="1"/>
  <c r="H372" i="17"/>
  <c r="I372" i="17" s="1"/>
  <c r="H373" i="17"/>
  <c r="I373" i="17" s="1"/>
  <c r="H374" i="17"/>
  <c r="I374" i="17" s="1"/>
  <c r="H375" i="17"/>
  <c r="I375" i="17" s="1"/>
  <c r="H376" i="17"/>
  <c r="I376" i="17"/>
  <c r="H34" i="17"/>
  <c r="I34" i="17" s="1"/>
  <c r="H35" i="17"/>
  <c r="I35" i="17" s="1"/>
  <c r="H36" i="17"/>
  <c r="I36" i="17" s="1"/>
  <c r="H37" i="17"/>
  <c r="I37" i="17" s="1"/>
  <c r="H38" i="17"/>
  <c r="I38" i="17" s="1"/>
  <c r="H39" i="17"/>
  <c r="I39" i="17" s="1"/>
  <c r="H40" i="17"/>
  <c r="I40" i="17" s="1"/>
  <c r="H30" i="17"/>
  <c r="I30" i="17" s="1"/>
  <c r="H20" i="17"/>
  <c r="I20" i="17" s="1"/>
  <c r="A22" i="17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20" i="17"/>
  <c r="A19" i="17" s="1"/>
  <c r="A18" i="17" s="1"/>
  <c r="A17" i="17" s="1"/>
  <c r="A16" i="17" s="1"/>
  <c r="A15" i="17" s="1"/>
  <c r="A14" i="17" s="1"/>
  <c r="A13" i="17" s="1"/>
  <c r="A12" i="17" s="1"/>
  <c r="A11" i="17" s="1"/>
  <c r="A10" i="17" s="1"/>
  <c r="A9" i="17" s="1"/>
  <c r="A8" i="17" s="1"/>
  <c r="A7" i="17" s="1"/>
  <c r="F3" i="48"/>
  <c r="K3" i="48"/>
  <c r="J3" i="48" s="1"/>
  <c r="F4" i="48"/>
  <c r="G4" i="48"/>
  <c r="K4" i="48"/>
  <c r="J4" i="48" s="1"/>
  <c r="F5" i="48"/>
  <c r="K5" i="48"/>
  <c r="J5" i="48" s="1"/>
  <c r="F6" i="48"/>
  <c r="K6" i="48"/>
  <c r="J6" i="48" s="1"/>
  <c r="F7" i="48"/>
  <c r="K7" i="48"/>
  <c r="J7" i="48" s="1"/>
  <c r="F8" i="48"/>
  <c r="K8" i="48"/>
  <c r="J8" i="48" s="1"/>
  <c r="F9" i="48"/>
  <c r="I9" i="48"/>
  <c r="K9" i="48"/>
  <c r="J9" i="48" s="1"/>
  <c r="F10" i="48"/>
  <c r="K10" i="48"/>
  <c r="F11" i="48"/>
  <c r="K11" i="48"/>
  <c r="F12" i="48"/>
  <c r="K12" i="48"/>
  <c r="J12" i="48" s="1"/>
  <c r="F13" i="48"/>
  <c r="J13" i="48"/>
  <c r="K13" i="48"/>
  <c r="F14" i="48"/>
  <c r="K14" i="48"/>
  <c r="F15" i="48"/>
  <c r="K15" i="48"/>
  <c r="F16" i="48"/>
  <c r="K16" i="48"/>
  <c r="J16" i="48" s="1"/>
  <c r="F17" i="48"/>
  <c r="J17" i="48"/>
  <c r="K17" i="48"/>
  <c r="F18" i="48"/>
  <c r="K18" i="48"/>
  <c r="F19" i="48"/>
  <c r="K19" i="48"/>
  <c r="F20" i="48"/>
  <c r="K20" i="48"/>
  <c r="J20" i="48" s="1"/>
  <c r="F21" i="48"/>
  <c r="J21" i="48"/>
  <c r="K21" i="48"/>
  <c r="F22" i="48"/>
  <c r="K22" i="48"/>
  <c r="F23" i="48"/>
  <c r="K23" i="48"/>
  <c r="F24" i="48"/>
  <c r="K24" i="48"/>
  <c r="J24" i="48" s="1"/>
  <c r="F25" i="48"/>
  <c r="J25" i="48"/>
  <c r="K25" i="48"/>
  <c r="F26" i="48"/>
  <c r="K26" i="48"/>
  <c r="F27" i="48"/>
  <c r="K27" i="48"/>
  <c r="F28" i="48"/>
  <c r="K28" i="48"/>
  <c r="J28" i="48" s="1"/>
  <c r="F29" i="48"/>
  <c r="J29" i="48"/>
  <c r="K29" i="48"/>
  <c r="F30" i="48"/>
  <c r="K30" i="48"/>
  <c r="F31" i="48"/>
  <c r="K31" i="48"/>
  <c r="F32" i="48"/>
  <c r="K32" i="48"/>
  <c r="J32" i="48" s="1"/>
  <c r="F33" i="48"/>
  <c r="J33" i="48"/>
  <c r="K33" i="48"/>
  <c r="F34" i="48"/>
  <c r="K34" i="48"/>
  <c r="F35" i="48"/>
  <c r="K35" i="48"/>
  <c r="F36" i="48"/>
  <c r="K36" i="48"/>
  <c r="J36" i="48" s="1"/>
  <c r="F37" i="48"/>
  <c r="J37" i="48"/>
  <c r="K37" i="48"/>
  <c r="F38" i="48"/>
  <c r="K38" i="48"/>
  <c r="F39" i="48"/>
  <c r="K39" i="48"/>
  <c r="F40" i="48"/>
  <c r="K40" i="48"/>
  <c r="J40" i="48" s="1"/>
  <c r="F41" i="48"/>
  <c r="J41" i="48"/>
  <c r="K41" i="48"/>
  <c r="F42" i="48"/>
  <c r="K42" i="48"/>
  <c r="F43" i="48"/>
  <c r="K43" i="48"/>
  <c r="F44" i="48"/>
  <c r="K44" i="48"/>
  <c r="F45" i="48"/>
  <c r="I45" i="48"/>
  <c r="K45" i="48"/>
  <c r="F46" i="48"/>
  <c r="K46" i="48"/>
  <c r="I46" i="48" s="1"/>
  <c r="F47" i="48"/>
  <c r="K47" i="48"/>
  <c r="F48" i="48"/>
  <c r="K48" i="48"/>
  <c r="F49" i="48"/>
  <c r="K49" i="48"/>
  <c r="I49" i="48" s="1"/>
  <c r="F50" i="48"/>
  <c r="K50" i="48"/>
  <c r="I50" i="48" s="1"/>
  <c r="F51" i="48"/>
  <c r="K51" i="48"/>
  <c r="F52" i="48"/>
  <c r="K52" i="48"/>
  <c r="F53" i="48"/>
  <c r="K53" i="48"/>
  <c r="F54" i="48"/>
  <c r="K54" i="48"/>
  <c r="G54" i="48" s="1"/>
  <c r="F55" i="48"/>
  <c r="K55" i="48"/>
  <c r="F56" i="48"/>
  <c r="K56" i="48"/>
  <c r="F57" i="48"/>
  <c r="K57" i="48"/>
  <c r="F58" i="48"/>
  <c r="K58" i="48"/>
  <c r="G58" i="48" s="1"/>
  <c r="F59" i="48"/>
  <c r="K59" i="48"/>
  <c r="F60" i="48"/>
  <c r="K60" i="48"/>
  <c r="F61" i="48"/>
  <c r="K61" i="48"/>
  <c r="F62" i="48"/>
  <c r="K62" i="48"/>
  <c r="G62" i="48" s="1"/>
  <c r="F63" i="48"/>
  <c r="K63" i="48"/>
  <c r="F64" i="48"/>
  <c r="K64" i="48"/>
  <c r="F65" i="48"/>
  <c r="K65" i="48"/>
  <c r="F66" i="48"/>
  <c r="K66" i="48"/>
  <c r="G66" i="48" s="1"/>
  <c r="F67" i="48"/>
  <c r="K67" i="48"/>
  <c r="F68" i="48"/>
  <c r="K68" i="48"/>
  <c r="F69" i="48"/>
  <c r="K69" i="48"/>
  <c r="F70" i="48"/>
  <c r="K70" i="48"/>
  <c r="G70" i="48" s="1"/>
  <c r="F71" i="48"/>
  <c r="K71" i="48"/>
  <c r="F72" i="48"/>
  <c r="K72" i="48"/>
  <c r="F73" i="48"/>
  <c r="K73" i="48"/>
  <c r="F74" i="48"/>
  <c r="K74" i="48"/>
  <c r="G74" i="48" s="1"/>
  <c r="F75" i="48"/>
  <c r="K75" i="48"/>
  <c r="F76" i="48"/>
  <c r="K76" i="48"/>
  <c r="F77" i="48"/>
  <c r="K77" i="48"/>
  <c r="F78" i="48"/>
  <c r="K78" i="48"/>
  <c r="G78" i="48" s="1"/>
  <c r="F79" i="48"/>
  <c r="K79" i="48"/>
  <c r="F80" i="48"/>
  <c r="K80" i="48"/>
  <c r="F81" i="48"/>
  <c r="K81" i="48"/>
  <c r="F82" i="48"/>
  <c r="K82" i="48"/>
  <c r="G82" i="48" s="1"/>
  <c r="F83" i="48"/>
  <c r="G83" i="48"/>
  <c r="K83" i="48"/>
  <c r="I83" i="48" s="1"/>
  <c r="F84" i="48"/>
  <c r="H84" i="48"/>
  <c r="M84" i="48" s="1"/>
  <c r="K84" i="48"/>
  <c r="F85" i="48"/>
  <c r="H85" i="48"/>
  <c r="I85" i="48"/>
  <c r="J85" i="48"/>
  <c r="K85" i="48"/>
  <c r="G85" i="48" s="1"/>
  <c r="F86" i="48"/>
  <c r="H86" i="48"/>
  <c r="K86" i="48"/>
  <c r="M86" i="48"/>
  <c r="F87" i="48"/>
  <c r="H87" i="48"/>
  <c r="I87" i="48"/>
  <c r="J87" i="48"/>
  <c r="K87" i="48"/>
  <c r="G87" i="48" s="1"/>
  <c r="F88" i="48"/>
  <c r="K88" i="48"/>
  <c r="F89" i="48"/>
  <c r="I89" i="48"/>
  <c r="J89" i="48"/>
  <c r="K89" i="48"/>
  <c r="G89" i="48" s="1"/>
  <c r="F90" i="48"/>
  <c r="K90" i="48"/>
  <c r="F91" i="48"/>
  <c r="I91" i="48"/>
  <c r="J91" i="48"/>
  <c r="K91" i="48"/>
  <c r="G91" i="48" s="1"/>
  <c r="F92" i="48"/>
  <c r="K92" i="48"/>
  <c r="F93" i="48"/>
  <c r="I93" i="48"/>
  <c r="J93" i="48"/>
  <c r="K93" i="48"/>
  <c r="G93" i="48" s="1"/>
  <c r="F94" i="48"/>
  <c r="K94" i="48"/>
  <c r="F95" i="48"/>
  <c r="I95" i="48"/>
  <c r="J95" i="48"/>
  <c r="K95" i="48"/>
  <c r="G95" i="48" s="1"/>
  <c r="F96" i="48"/>
  <c r="K96" i="48"/>
  <c r="F97" i="48"/>
  <c r="I97" i="48"/>
  <c r="J97" i="48"/>
  <c r="K97" i="48"/>
  <c r="G97" i="48" s="1"/>
  <c r="F98" i="48"/>
  <c r="K98" i="48"/>
  <c r="F99" i="48"/>
  <c r="I99" i="48"/>
  <c r="J99" i="48"/>
  <c r="K99" i="48"/>
  <c r="G99" i="48" s="1"/>
  <c r="F100" i="48"/>
  <c r="K100" i="48"/>
  <c r="F101" i="48"/>
  <c r="I101" i="48"/>
  <c r="J101" i="48"/>
  <c r="K101" i="48"/>
  <c r="F102" i="48"/>
  <c r="H102" i="48"/>
  <c r="I102" i="48"/>
  <c r="K102" i="48"/>
  <c r="F103" i="48"/>
  <c r="I103" i="48"/>
  <c r="K103" i="48"/>
  <c r="J103" i="48" s="1"/>
  <c r="F104" i="48"/>
  <c r="H104" i="48"/>
  <c r="K104" i="48"/>
  <c r="I104" i="48" s="1"/>
  <c r="F105" i="48"/>
  <c r="K105" i="48"/>
  <c r="I105" i="48" s="1"/>
  <c r="F106" i="48"/>
  <c r="K106" i="48"/>
  <c r="H106" i="48" s="1"/>
  <c r="F107" i="48"/>
  <c r="K107" i="48"/>
  <c r="F108" i="48"/>
  <c r="I108" i="48"/>
  <c r="J108" i="48"/>
  <c r="K108" i="48"/>
  <c r="F109" i="48"/>
  <c r="H109" i="48"/>
  <c r="K109" i="48"/>
  <c r="G109" i="48" s="1"/>
  <c r="F110" i="48"/>
  <c r="I110" i="48"/>
  <c r="J110" i="48"/>
  <c r="K110" i="48"/>
  <c r="G110" i="48" s="1"/>
  <c r="F111" i="48"/>
  <c r="H111" i="48"/>
  <c r="K111" i="48"/>
  <c r="G111" i="48" s="1"/>
  <c r="F112" i="48"/>
  <c r="I112" i="48"/>
  <c r="J112" i="48"/>
  <c r="K112" i="48"/>
  <c r="G112" i="48" s="1"/>
  <c r="F113" i="48"/>
  <c r="H113" i="48"/>
  <c r="K113" i="48"/>
  <c r="G113" i="48" s="1"/>
  <c r="F114" i="48"/>
  <c r="I114" i="48"/>
  <c r="J114" i="48"/>
  <c r="K114" i="48"/>
  <c r="G114" i="48" s="1"/>
  <c r="F115" i="48"/>
  <c r="H115" i="48"/>
  <c r="K115" i="48"/>
  <c r="G115" i="48" s="1"/>
  <c r="F116" i="48"/>
  <c r="I116" i="48"/>
  <c r="J116" i="48"/>
  <c r="K116" i="48"/>
  <c r="G116" i="48" s="1"/>
  <c r="F117" i="48"/>
  <c r="H117" i="48"/>
  <c r="I117" i="48"/>
  <c r="J117" i="48"/>
  <c r="K117" i="48"/>
  <c r="G117" i="48" s="1"/>
  <c r="F118" i="48"/>
  <c r="K118" i="48"/>
  <c r="G118" i="48" s="1"/>
  <c r="F119" i="48"/>
  <c r="H119" i="48"/>
  <c r="I119" i="48"/>
  <c r="J119" i="48"/>
  <c r="K119" i="48"/>
  <c r="G119" i="48" s="1"/>
  <c r="F120" i="48"/>
  <c r="H120" i="48"/>
  <c r="M119" i="48" s="1"/>
  <c r="K120" i="48"/>
  <c r="G120" i="48" s="1"/>
  <c r="F121" i="48"/>
  <c r="K121" i="48"/>
  <c r="G121" i="48" s="1"/>
  <c r="L121" i="48" s="1"/>
  <c r="F122" i="48"/>
  <c r="H122" i="48"/>
  <c r="I122" i="48"/>
  <c r="J122" i="48"/>
  <c r="K122" i="48"/>
  <c r="G122" i="48" s="1"/>
  <c r="F123" i="48"/>
  <c r="K123" i="48"/>
  <c r="G123" i="48" s="1"/>
  <c r="L122" i="48" s="1"/>
  <c r="F124" i="48"/>
  <c r="I124" i="48"/>
  <c r="J124" i="48"/>
  <c r="K124" i="48"/>
  <c r="G124" i="48" s="1"/>
  <c r="F125" i="48"/>
  <c r="H125" i="48"/>
  <c r="I125" i="48"/>
  <c r="J125" i="48"/>
  <c r="K125" i="48"/>
  <c r="G125" i="48" s="1"/>
  <c r="F126" i="48"/>
  <c r="K126" i="48"/>
  <c r="G126" i="48" s="1"/>
  <c r="F127" i="48"/>
  <c r="H127" i="48"/>
  <c r="I127" i="48"/>
  <c r="J127" i="48"/>
  <c r="K127" i="48"/>
  <c r="G127" i="48" s="1"/>
  <c r="F128" i="48"/>
  <c r="H128" i="48"/>
  <c r="M127" i="48" s="1"/>
  <c r="K128" i="48"/>
  <c r="G128" i="48" s="1"/>
  <c r="F129" i="48"/>
  <c r="K129" i="48"/>
  <c r="G129" i="48" s="1"/>
  <c r="L129" i="48" s="1"/>
  <c r="F130" i="48"/>
  <c r="H130" i="48"/>
  <c r="I130" i="48"/>
  <c r="J130" i="48"/>
  <c r="K130" i="48"/>
  <c r="G130" i="48" s="1"/>
  <c r="F131" i="48"/>
  <c r="K131" i="48"/>
  <c r="G131" i="48" s="1"/>
  <c r="L130" i="48" s="1"/>
  <c r="F132" i="48"/>
  <c r="K132" i="48"/>
  <c r="F133" i="48"/>
  <c r="K133" i="48"/>
  <c r="F134" i="48"/>
  <c r="K134" i="48"/>
  <c r="G134" i="48" s="1"/>
  <c r="F135" i="48"/>
  <c r="K135" i="48"/>
  <c r="F136" i="48"/>
  <c r="K136" i="48"/>
  <c r="G136" i="48" s="1"/>
  <c r="F137" i="48"/>
  <c r="K137" i="48"/>
  <c r="F138" i="48"/>
  <c r="G138" i="48"/>
  <c r="K138" i="48"/>
  <c r="F139" i="48"/>
  <c r="K139" i="48"/>
  <c r="F140" i="48"/>
  <c r="K140" i="48"/>
  <c r="G140" i="48" s="1"/>
  <c r="F141" i="48"/>
  <c r="K141" i="48"/>
  <c r="F142" i="48"/>
  <c r="K142" i="48"/>
  <c r="G142" i="48" s="1"/>
  <c r="F143" i="48"/>
  <c r="K143" i="48"/>
  <c r="F144" i="48"/>
  <c r="K144" i="48"/>
  <c r="G144" i="48" s="1"/>
  <c r="F145" i="48"/>
  <c r="K145" i="48"/>
  <c r="F146" i="48"/>
  <c r="G146" i="48"/>
  <c r="K146" i="48"/>
  <c r="F147" i="48"/>
  <c r="K147" i="48"/>
  <c r="F148" i="48"/>
  <c r="K148" i="48"/>
  <c r="G148" i="48" s="1"/>
  <c r="F149" i="48"/>
  <c r="K149" i="48"/>
  <c r="F150" i="48"/>
  <c r="K150" i="48"/>
  <c r="G150" i="48" s="1"/>
  <c r="F151" i="48"/>
  <c r="K151" i="48"/>
  <c r="F152" i="48"/>
  <c r="K152" i="48"/>
  <c r="G152" i="48" s="1"/>
  <c r="F153" i="48"/>
  <c r="K153" i="48"/>
  <c r="F154" i="48"/>
  <c r="G154" i="48"/>
  <c r="K154" i="48"/>
  <c r="F155" i="48"/>
  <c r="K155" i="48"/>
  <c r="F156" i="48"/>
  <c r="K156" i="48"/>
  <c r="G156" i="48" s="1"/>
  <c r="F157" i="48"/>
  <c r="K157" i="48"/>
  <c r="F158" i="48"/>
  <c r="K158" i="48"/>
  <c r="G158" i="48" s="1"/>
  <c r="F159" i="48"/>
  <c r="K159" i="48"/>
  <c r="F160" i="48"/>
  <c r="K160" i="48"/>
  <c r="G160" i="48" s="1"/>
  <c r="F161" i="48"/>
  <c r="K161" i="48"/>
  <c r="F162" i="48"/>
  <c r="G162" i="48"/>
  <c r="K162" i="48"/>
  <c r="F163" i="48"/>
  <c r="K163" i="48"/>
  <c r="F164" i="48"/>
  <c r="K164" i="48"/>
  <c r="G164" i="48" s="1"/>
  <c r="F165" i="48"/>
  <c r="K165" i="48"/>
  <c r="F166" i="48"/>
  <c r="K166" i="48"/>
  <c r="G166" i="48" s="1"/>
  <c r="F167" i="48"/>
  <c r="K167" i="48"/>
  <c r="F168" i="48"/>
  <c r="K168" i="48"/>
  <c r="G168" i="48" s="1"/>
  <c r="F169" i="48"/>
  <c r="K169" i="48"/>
  <c r="F170" i="48"/>
  <c r="G170" i="48"/>
  <c r="K170" i="48"/>
  <c r="F171" i="48"/>
  <c r="K171" i="48"/>
  <c r="F172" i="48"/>
  <c r="K172" i="48"/>
  <c r="G172" i="48" s="1"/>
  <c r="F173" i="48"/>
  <c r="K173" i="48"/>
  <c r="F174" i="48"/>
  <c r="K174" i="48"/>
  <c r="G174" i="48" s="1"/>
  <c r="F175" i="48"/>
  <c r="K175" i="48"/>
  <c r="F176" i="48"/>
  <c r="K176" i="48"/>
  <c r="G176" i="48" s="1"/>
  <c r="F177" i="48"/>
  <c r="K177" i="48"/>
  <c r="F178" i="48"/>
  <c r="G178" i="48"/>
  <c r="K178" i="48"/>
  <c r="F179" i="48"/>
  <c r="K179" i="48"/>
  <c r="F180" i="48"/>
  <c r="K180" i="48"/>
  <c r="G180" i="48" s="1"/>
  <c r="F181" i="48"/>
  <c r="K181" i="48"/>
  <c r="F182" i="48"/>
  <c r="K182" i="48"/>
  <c r="G182" i="48" s="1"/>
  <c r="F183" i="48"/>
  <c r="K183" i="48"/>
  <c r="G183" i="48" s="1"/>
  <c r="F184" i="48"/>
  <c r="J184" i="48"/>
  <c r="K184" i="48"/>
  <c r="G184" i="48" s="1"/>
  <c r="F185" i="48"/>
  <c r="K185" i="48"/>
  <c r="F186" i="48"/>
  <c r="K186" i="48"/>
  <c r="G186" i="48" s="1"/>
  <c r="F187" i="48"/>
  <c r="K187" i="48"/>
  <c r="G187" i="48" s="1"/>
  <c r="F188" i="48"/>
  <c r="J188" i="48"/>
  <c r="K188" i="48"/>
  <c r="G188" i="48" s="1"/>
  <c r="F189" i="48"/>
  <c r="K189" i="48"/>
  <c r="F190" i="48"/>
  <c r="K190" i="48"/>
  <c r="G190" i="48" s="1"/>
  <c r="F191" i="48"/>
  <c r="K191" i="48"/>
  <c r="G191" i="48" s="1"/>
  <c r="F192" i="48"/>
  <c r="J192" i="48"/>
  <c r="K192" i="48"/>
  <c r="G192" i="48" s="1"/>
  <c r="F193" i="48"/>
  <c r="K193" i="48"/>
  <c r="F194" i="48"/>
  <c r="K194" i="48"/>
  <c r="G194" i="48" s="1"/>
  <c r="F195" i="48"/>
  <c r="K195" i="48"/>
  <c r="G195" i="48" s="1"/>
  <c r="F196" i="48"/>
  <c r="J196" i="48"/>
  <c r="K196" i="48"/>
  <c r="G196" i="48" s="1"/>
  <c r="F197" i="48"/>
  <c r="K197" i="48"/>
  <c r="F198" i="48"/>
  <c r="K198" i="48"/>
  <c r="G198" i="48" s="1"/>
  <c r="F199" i="48"/>
  <c r="K199" i="48"/>
  <c r="F200" i="48"/>
  <c r="K200" i="48"/>
  <c r="F201" i="48"/>
  <c r="K201" i="48"/>
  <c r="F202" i="48"/>
  <c r="H202" i="48"/>
  <c r="K202" i="48"/>
  <c r="G202" i="48" s="1"/>
  <c r="F203" i="48"/>
  <c r="K203" i="48"/>
  <c r="F204" i="48"/>
  <c r="G204" i="48"/>
  <c r="K204" i="48"/>
  <c r="F205" i="48"/>
  <c r="K205" i="48"/>
  <c r="F206" i="48"/>
  <c r="K206" i="48"/>
  <c r="G206" i="48" s="1"/>
  <c r="F207" i="48"/>
  <c r="K207" i="48"/>
  <c r="F208" i="48"/>
  <c r="K208" i="48"/>
  <c r="G208" i="48" s="1"/>
  <c r="F209" i="48"/>
  <c r="K209" i="48"/>
  <c r="F210" i="48"/>
  <c r="G210" i="48"/>
  <c r="K210" i="48"/>
  <c r="F211" i="48"/>
  <c r="K211" i="48"/>
  <c r="F212" i="48"/>
  <c r="K212" i="48"/>
  <c r="G212" i="48" s="1"/>
  <c r="F213" i="48"/>
  <c r="K213" i="48"/>
  <c r="F214" i="48"/>
  <c r="K214" i="48"/>
  <c r="G214" i="48" s="1"/>
  <c r="F215" i="48"/>
  <c r="K215" i="48"/>
  <c r="F216" i="48"/>
  <c r="K216" i="48"/>
  <c r="G216" i="48" s="1"/>
  <c r="F217" i="48"/>
  <c r="K217" i="48"/>
  <c r="F218" i="48"/>
  <c r="G218" i="48"/>
  <c r="K218" i="48"/>
  <c r="F219" i="48"/>
  <c r="K219" i="48"/>
  <c r="F220" i="48"/>
  <c r="K220" i="48"/>
  <c r="G220" i="48" s="1"/>
  <c r="F221" i="48"/>
  <c r="K221" i="48"/>
  <c r="F222" i="48"/>
  <c r="K222" i="48"/>
  <c r="G222" i="48" s="1"/>
  <c r="F223" i="48"/>
  <c r="K223" i="48"/>
  <c r="F224" i="48"/>
  <c r="K224" i="48"/>
  <c r="G224" i="48" s="1"/>
  <c r="F225" i="48"/>
  <c r="K225" i="48"/>
  <c r="F226" i="48"/>
  <c r="G226" i="48"/>
  <c r="K226" i="48"/>
  <c r="F227" i="48"/>
  <c r="K227" i="48"/>
  <c r="F228" i="48"/>
  <c r="K228" i="48"/>
  <c r="G228" i="48" s="1"/>
  <c r="F229" i="48"/>
  <c r="K229" i="48"/>
  <c r="F230" i="48"/>
  <c r="K230" i="48"/>
  <c r="G230" i="48" s="1"/>
  <c r="F231" i="48"/>
  <c r="K231" i="48"/>
  <c r="F232" i="48"/>
  <c r="K232" i="48"/>
  <c r="G232" i="48" s="1"/>
  <c r="F233" i="48"/>
  <c r="K233" i="48"/>
  <c r="F234" i="48"/>
  <c r="G234" i="48"/>
  <c r="K234" i="48"/>
  <c r="F235" i="48"/>
  <c r="K235" i="48"/>
  <c r="F236" i="48"/>
  <c r="K236" i="48"/>
  <c r="G236" i="48" s="1"/>
  <c r="F237" i="48"/>
  <c r="K237" i="48"/>
  <c r="F238" i="48"/>
  <c r="K238" i="48"/>
  <c r="G238" i="48" s="1"/>
  <c r="F239" i="48"/>
  <c r="K239" i="48"/>
  <c r="F240" i="48"/>
  <c r="K240" i="48"/>
  <c r="G240" i="48" s="1"/>
  <c r="F241" i="48"/>
  <c r="K241" i="48"/>
  <c r="I241" i="48" s="1"/>
  <c r="F242" i="48"/>
  <c r="K242" i="48"/>
  <c r="F243" i="48"/>
  <c r="G243" i="48"/>
  <c r="I243" i="48"/>
  <c r="K243" i="48"/>
  <c r="F244" i="48"/>
  <c r="K244" i="48"/>
  <c r="G244" i="48" s="1"/>
  <c r="F245" i="48"/>
  <c r="K245" i="48"/>
  <c r="I245" i="48" s="1"/>
  <c r="F246" i="48"/>
  <c r="K246" i="48"/>
  <c r="F247" i="48"/>
  <c r="K247" i="48"/>
  <c r="F248" i="48"/>
  <c r="K248" i="48"/>
  <c r="F249" i="48"/>
  <c r="K249" i="48"/>
  <c r="F250" i="48"/>
  <c r="K250" i="48"/>
  <c r="F251" i="48"/>
  <c r="I251" i="48"/>
  <c r="K251" i="48"/>
  <c r="G251" i="48" s="1"/>
  <c r="F252" i="48"/>
  <c r="G252" i="48"/>
  <c r="I252" i="48"/>
  <c r="K252" i="48"/>
  <c r="F253" i="48"/>
  <c r="G253" i="48"/>
  <c r="I253" i="48"/>
  <c r="K253" i="48"/>
  <c r="F254" i="48"/>
  <c r="K254" i="48"/>
  <c r="F255" i="48"/>
  <c r="I255" i="48"/>
  <c r="K255" i="48"/>
  <c r="G255" i="48" s="1"/>
  <c r="F256" i="48"/>
  <c r="G256" i="48"/>
  <c r="K256" i="48"/>
  <c r="I256" i="48" s="1"/>
  <c r="F257" i="48"/>
  <c r="G257" i="48"/>
  <c r="K257" i="48"/>
  <c r="I257" i="48" s="1"/>
  <c r="F258" i="48"/>
  <c r="K258" i="48"/>
  <c r="F259" i="48"/>
  <c r="K259" i="48"/>
  <c r="F260" i="48"/>
  <c r="K260" i="48"/>
  <c r="F261" i="48"/>
  <c r="K261" i="48"/>
  <c r="F262" i="48"/>
  <c r="K262" i="48"/>
  <c r="F263" i="48"/>
  <c r="I263" i="48"/>
  <c r="K263" i="48"/>
  <c r="G263" i="48" s="1"/>
  <c r="F264" i="48"/>
  <c r="I264" i="48"/>
  <c r="K264" i="48"/>
  <c r="G264" i="48" s="1"/>
  <c r="F265" i="48"/>
  <c r="I265" i="48"/>
  <c r="K265" i="48"/>
  <c r="G265" i="48" s="1"/>
  <c r="F266" i="48"/>
  <c r="K266" i="48"/>
  <c r="F267" i="48"/>
  <c r="I267" i="48"/>
  <c r="K267" i="48"/>
  <c r="G267" i="48" s="1"/>
  <c r="F268" i="48"/>
  <c r="K268" i="48"/>
  <c r="G268" i="48" s="1"/>
  <c r="F269" i="48"/>
  <c r="K269" i="48"/>
  <c r="F270" i="48"/>
  <c r="I270" i="48"/>
  <c r="K270" i="48"/>
  <c r="G270" i="48" s="1"/>
  <c r="F271" i="48"/>
  <c r="K271" i="48"/>
  <c r="F272" i="48"/>
  <c r="J272" i="48"/>
  <c r="K272" i="48"/>
  <c r="F273" i="48"/>
  <c r="I273" i="48"/>
  <c r="J273" i="48"/>
  <c r="K273" i="48"/>
  <c r="G273" i="48" s="1"/>
  <c r="F274" i="48"/>
  <c r="H274" i="48"/>
  <c r="K274" i="48"/>
  <c r="F275" i="48"/>
  <c r="I275" i="48"/>
  <c r="J275" i="48"/>
  <c r="K275" i="48"/>
  <c r="G275" i="48" s="1"/>
  <c r="F276" i="48"/>
  <c r="H276" i="48"/>
  <c r="K276" i="48"/>
  <c r="F277" i="48"/>
  <c r="I277" i="48"/>
  <c r="J277" i="48"/>
  <c r="K277" i="48"/>
  <c r="F278" i="48"/>
  <c r="H278" i="48"/>
  <c r="I278" i="48"/>
  <c r="K278" i="48"/>
  <c r="F279" i="48"/>
  <c r="K279" i="48"/>
  <c r="G279" i="48" s="1"/>
  <c r="L279" i="48" s="1"/>
  <c r="F280" i="48"/>
  <c r="H280" i="48"/>
  <c r="I280" i="48"/>
  <c r="J280" i="48"/>
  <c r="K280" i="48"/>
  <c r="G280" i="48" s="1"/>
  <c r="F281" i="48"/>
  <c r="K281" i="48"/>
  <c r="G281" i="48" s="1"/>
  <c r="L281" i="48" s="1"/>
  <c r="F282" i="48"/>
  <c r="H282" i="48"/>
  <c r="I282" i="48"/>
  <c r="J282" i="48"/>
  <c r="K282" i="48"/>
  <c r="G282" i="48" s="1"/>
  <c r="F283" i="48"/>
  <c r="K283" i="48"/>
  <c r="G283" i="48" s="1"/>
  <c r="L283" i="48" s="1"/>
  <c r="F284" i="48"/>
  <c r="H284" i="48"/>
  <c r="I284" i="48"/>
  <c r="J284" i="48"/>
  <c r="K284" i="48"/>
  <c r="G284" i="48" s="1"/>
  <c r="F285" i="48"/>
  <c r="K285" i="48"/>
  <c r="G285" i="48" s="1"/>
  <c r="L285" i="48" s="1"/>
  <c r="F286" i="48"/>
  <c r="H286" i="48"/>
  <c r="I286" i="48"/>
  <c r="J286" i="48"/>
  <c r="K286" i="48"/>
  <c r="G286" i="48" s="1"/>
  <c r="F287" i="48"/>
  <c r="K287" i="48"/>
  <c r="G287" i="48" s="1"/>
  <c r="L287" i="48" s="1"/>
  <c r="F288" i="48"/>
  <c r="H288" i="48"/>
  <c r="I288" i="48"/>
  <c r="J288" i="48"/>
  <c r="K288" i="48"/>
  <c r="G288" i="48" s="1"/>
  <c r="F289" i="48"/>
  <c r="K289" i="48"/>
  <c r="G289" i="48" s="1"/>
  <c r="L289" i="48" s="1"/>
  <c r="F290" i="48"/>
  <c r="H290" i="48"/>
  <c r="I290" i="48"/>
  <c r="J290" i="48"/>
  <c r="K290" i="48"/>
  <c r="G290" i="48" s="1"/>
  <c r="F291" i="48"/>
  <c r="K291" i="48"/>
  <c r="G291" i="48" s="1"/>
  <c r="L291" i="48" s="1"/>
  <c r="F292" i="48"/>
  <c r="H292" i="48"/>
  <c r="I292" i="48"/>
  <c r="J292" i="48"/>
  <c r="K292" i="48"/>
  <c r="G292" i="48" s="1"/>
  <c r="F293" i="48"/>
  <c r="K293" i="48"/>
  <c r="G293" i="48" s="1"/>
  <c r="L293" i="48" s="1"/>
  <c r="F294" i="48"/>
  <c r="H294" i="48"/>
  <c r="I294" i="48"/>
  <c r="J294" i="48"/>
  <c r="K294" i="48"/>
  <c r="G294" i="48" s="1"/>
  <c r="F295" i="48"/>
  <c r="K295" i="48"/>
  <c r="G295" i="48" s="1"/>
  <c r="L295" i="48" s="1"/>
  <c r="F296" i="48"/>
  <c r="H296" i="48"/>
  <c r="I296" i="48"/>
  <c r="J296" i="48"/>
  <c r="K296" i="48"/>
  <c r="G296" i="48" s="1"/>
  <c r="F297" i="48"/>
  <c r="K297" i="48"/>
  <c r="G297" i="48" s="1"/>
  <c r="L297" i="48" s="1"/>
  <c r="F298" i="48"/>
  <c r="H298" i="48"/>
  <c r="I298" i="48"/>
  <c r="J298" i="48"/>
  <c r="K298" i="48"/>
  <c r="G298" i="48" s="1"/>
  <c r="F299" i="48"/>
  <c r="K299" i="48"/>
  <c r="G299" i="48" s="1"/>
  <c r="L299" i="48" s="1"/>
  <c r="F300" i="48"/>
  <c r="H300" i="48"/>
  <c r="I300" i="48"/>
  <c r="J300" i="48"/>
  <c r="K300" i="48"/>
  <c r="G300" i="48" s="1"/>
  <c r="F301" i="48"/>
  <c r="K301" i="48"/>
  <c r="G301" i="48" s="1"/>
  <c r="L301" i="48" s="1"/>
  <c r="F302" i="48"/>
  <c r="H302" i="48"/>
  <c r="I302" i="48"/>
  <c r="J302" i="48"/>
  <c r="K302" i="48"/>
  <c r="G302" i="48" s="1"/>
  <c r="F303" i="48"/>
  <c r="K303" i="48"/>
  <c r="G303" i="48" s="1"/>
  <c r="L303" i="48" s="1"/>
  <c r="F304" i="48"/>
  <c r="H304" i="48"/>
  <c r="I304" i="48"/>
  <c r="J304" i="48"/>
  <c r="K304" i="48"/>
  <c r="G304" i="48" s="1"/>
  <c r="F305" i="48"/>
  <c r="K305" i="48"/>
  <c r="G305" i="48" s="1"/>
  <c r="L305" i="48" s="1"/>
  <c r="F306" i="48"/>
  <c r="H306" i="48"/>
  <c r="I306" i="48"/>
  <c r="J306" i="48"/>
  <c r="K306" i="48"/>
  <c r="G306" i="48" s="1"/>
  <c r="F307" i="48"/>
  <c r="K307" i="48"/>
  <c r="G307" i="48" s="1"/>
  <c r="L307" i="48" s="1"/>
  <c r="F308" i="48"/>
  <c r="H308" i="48"/>
  <c r="I308" i="48"/>
  <c r="J308" i="48"/>
  <c r="K308" i="48"/>
  <c r="G308" i="48" s="1"/>
  <c r="F309" i="48"/>
  <c r="K309" i="48"/>
  <c r="G309" i="48" s="1"/>
  <c r="L309" i="48" s="1"/>
  <c r="F310" i="48"/>
  <c r="H310" i="48"/>
  <c r="I310" i="48"/>
  <c r="J310" i="48"/>
  <c r="K310" i="48"/>
  <c r="G310" i="48" s="1"/>
  <c r="F311" i="48"/>
  <c r="K311" i="48"/>
  <c r="G311" i="48" s="1"/>
  <c r="L311" i="48" s="1"/>
  <c r="F312" i="48"/>
  <c r="H312" i="48"/>
  <c r="I312" i="48"/>
  <c r="J312" i="48"/>
  <c r="K312" i="48"/>
  <c r="G312" i="48" s="1"/>
  <c r="F313" i="48"/>
  <c r="K313" i="48"/>
  <c r="G313" i="48" s="1"/>
  <c r="L313" i="48" s="1"/>
  <c r="F314" i="48"/>
  <c r="H314" i="48"/>
  <c r="I314" i="48"/>
  <c r="J314" i="48"/>
  <c r="K314" i="48"/>
  <c r="G314" i="48" s="1"/>
  <c r="F315" i="48"/>
  <c r="K315" i="48"/>
  <c r="G315" i="48" s="1"/>
  <c r="L315" i="48" s="1"/>
  <c r="F316" i="48"/>
  <c r="H316" i="48"/>
  <c r="I316" i="48"/>
  <c r="J316" i="48"/>
  <c r="K316" i="48"/>
  <c r="G316" i="48" s="1"/>
  <c r="F317" i="48"/>
  <c r="K317" i="48"/>
  <c r="G317" i="48" s="1"/>
  <c r="L317" i="48" s="1"/>
  <c r="F318" i="48"/>
  <c r="H318" i="48"/>
  <c r="I318" i="48"/>
  <c r="J318" i="48"/>
  <c r="K318" i="48"/>
  <c r="G318" i="48" s="1"/>
  <c r="F319" i="48"/>
  <c r="K319" i="48"/>
  <c r="G319" i="48" s="1"/>
  <c r="L319" i="48" s="1"/>
  <c r="F320" i="48"/>
  <c r="H320" i="48"/>
  <c r="I320" i="48"/>
  <c r="J320" i="48"/>
  <c r="K320" i="48"/>
  <c r="G320" i="48" s="1"/>
  <c r="F321" i="48"/>
  <c r="K321" i="48"/>
  <c r="G321" i="48" s="1"/>
  <c r="L321" i="48" s="1"/>
  <c r="F322" i="48"/>
  <c r="H322" i="48"/>
  <c r="I322" i="48"/>
  <c r="J322" i="48"/>
  <c r="K322" i="48"/>
  <c r="G322" i="48" s="1"/>
  <c r="F323" i="48"/>
  <c r="K323" i="48"/>
  <c r="G323" i="48" s="1"/>
  <c r="L323" i="48" s="1"/>
  <c r="F324" i="48"/>
  <c r="H324" i="48"/>
  <c r="I324" i="48"/>
  <c r="J324" i="48"/>
  <c r="K324" i="48"/>
  <c r="G324" i="48" s="1"/>
  <c r="F325" i="48"/>
  <c r="K325" i="48"/>
  <c r="G325" i="48" s="1"/>
  <c r="L325" i="48" s="1"/>
  <c r="F326" i="48"/>
  <c r="H326" i="48"/>
  <c r="I326" i="48"/>
  <c r="J326" i="48"/>
  <c r="K326" i="48"/>
  <c r="G326" i="48" s="1"/>
  <c r="F327" i="48"/>
  <c r="K327" i="48"/>
  <c r="G327" i="48" s="1"/>
  <c r="L327" i="48" s="1"/>
  <c r="F328" i="48"/>
  <c r="H328" i="48"/>
  <c r="I328" i="48"/>
  <c r="J328" i="48"/>
  <c r="K328" i="48"/>
  <c r="G328" i="48" s="1"/>
  <c r="F329" i="48"/>
  <c r="K329" i="48"/>
  <c r="G329" i="48" s="1"/>
  <c r="L329" i="48" s="1"/>
  <c r="F330" i="48"/>
  <c r="H330" i="48"/>
  <c r="I330" i="48"/>
  <c r="J330" i="48"/>
  <c r="K330" i="48"/>
  <c r="G330" i="48" s="1"/>
  <c r="F331" i="48"/>
  <c r="K331" i="48"/>
  <c r="G331" i="48" s="1"/>
  <c r="L331" i="48" s="1"/>
  <c r="F332" i="48"/>
  <c r="H332" i="48"/>
  <c r="I332" i="48"/>
  <c r="J332" i="48"/>
  <c r="K332" i="48"/>
  <c r="G332" i="48" s="1"/>
  <c r="F333" i="48"/>
  <c r="K333" i="48"/>
  <c r="G333" i="48" s="1"/>
  <c r="L333" i="48" s="1"/>
  <c r="F334" i="48"/>
  <c r="H334" i="48"/>
  <c r="I334" i="48"/>
  <c r="J334" i="48"/>
  <c r="K334" i="48"/>
  <c r="G334" i="48" s="1"/>
  <c r="F335" i="48"/>
  <c r="K335" i="48"/>
  <c r="G335" i="48" s="1"/>
  <c r="L335" i="48" s="1"/>
  <c r="F336" i="48"/>
  <c r="H336" i="48"/>
  <c r="I336" i="48"/>
  <c r="J336" i="48"/>
  <c r="K336" i="48"/>
  <c r="G336" i="48" s="1"/>
  <c r="F337" i="48"/>
  <c r="K337" i="48"/>
  <c r="G337" i="48" s="1"/>
  <c r="L337" i="48" s="1"/>
  <c r="F338" i="48"/>
  <c r="H338" i="48"/>
  <c r="I338" i="48"/>
  <c r="J338" i="48"/>
  <c r="K338" i="48"/>
  <c r="G338" i="48" s="1"/>
  <c r="F339" i="48"/>
  <c r="K339" i="48"/>
  <c r="G339" i="48" s="1"/>
  <c r="L339" i="48" s="1"/>
  <c r="F340" i="48"/>
  <c r="H340" i="48"/>
  <c r="I340" i="48"/>
  <c r="J340" i="48"/>
  <c r="K340" i="48"/>
  <c r="G340" i="48" s="1"/>
  <c r="F341" i="48"/>
  <c r="K341" i="48"/>
  <c r="G341" i="48" s="1"/>
  <c r="L341" i="48" s="1"/>
  <c r="F342" i="48"/>
  <c r="H342" i="48"/>
  <c r="I342" i="48"/>
  <c r="J342" i="48"/>
  <c r="K342" i="48"/>
  <c r="G342" i="48" s="1"/>
  <c r="F343" i="48"/>
  <c r="K343" i="48"/>
  <c r="G343" i="48" s="1"/>
  <c r="L343" i="48" s="1"/>
  <c r="F344" i="48"/>
  <c r="H344" i="48"/>
  <c r="I344" i="48"/>
  <c r="J344" i="48"/>
  <c r="K344" i="48"/>
  <c r="G344" i="48" s="1"/>
  <c r="F345" i="48"/>
  <c r="K345" i="48"/>
  <c r="G345" i="48" s="1"/>
  <c r="L345" i="48" s="1"/>
  <c r="F346" i="48"/>
  <c r="H346" i="48"/>
  <c r="I346" i="48"/>
  <c r="J346" i="48"/>
  <c r="K346" i="48"/>
  <c r="G346" i="48" s="1"/>
  <c r="F347" i="48"/>
  <c r="K347" i="48"/>
  <c r="G347" i="48" s="1"/>
  <c r="L347" i="48" s="1"/>
  <c r="F348" i="48"/>
  <c r="H348" i="48"/>
  <c r="I348" i="48"/>
  <c r="J348" i="48"/>
  <c r="K348" i="48"/>
  <c r="G348" i="48" s="1"/>
  <c r="F349" i="48"/>
  <c r="K349" i="48"/>
  <c r="G349" i="48" s="1"/>
  <c r="L349" i="48" s="1"/>
  <c r="F350" i="48"/>
  <c r="H350" i="48"/>
  <c r="I350" i="48"/>
  <c r="J350" i="48"/>
  <c r="K350" i="48"/>
  <c r="G350" i="48" s="1"/>
  <c r="F351" i="48"/>
  <c r="K351" i="48"/>
  <c r="G351" i="48" s="1"/>
  <c r="L351" i="48" s="1"/>
  <c r="F352" i="48"/>
  <c r="H352" i="48"/>
  <c r="I352" i="48"/>
  <c r="J352" i="48"/>
  <c r="K352" i="48"/>
  <c r="G352" i="48" s="1"/>
  <c r="F353" i="48"/>
  <c r="K353" i="48"/>
  <c r="G353" i="48" s="1"/>
  <c r="L353" i="48" s="1"/>
  <c r="F354" i="48"/>
  <c r="H354" i="48"/>
  <c r="I354" i="48"/>
  <c r="J354" i="48"/>
  <c r="K354" i="48"/>
  <c r="G354" i="48" s="1"/>
  <c r="F355" i="48"/>
  <c r="K355" i="48"/>
  <c r="F356" i="48"/>
  <c r="H356" i="48"/>
  <c r="I356" i="48"/>
  <c r="J356" i="48"/>
  <c r="K356" i="48"/>
  <c r="G356" i="48" s="1"/>
  <c r="F357" i="48"/>
  <c r="K357" i="48"/>
  <c r="F358" i="48"/>
  <c r="H358" i="48"/>
  <c r="I358" i="48"/>
  <c r="J358" i="48"/>
  <c r="K358" i="48"/>
  <c r="G358" i="48" s="1"/>
  <c r="F359" i="48"/>
  <c r="K359" i="48"/>
  <c r="F360" i="48"/>
  <c r="H360" i="48"/>
  <c r="I360" i="48"/>
  <c r="J360" i="48"/>
  <c r="K360" i="48"/>
  <c r="G360" i="48" s="1"/>
  <c r="F361" i="48"/>
  <c r="K361" i="48"/>
  <c r="F362" i="48"/>
  <c r="H362" i="48"/>
  <c r="I362" i="48"/>
  <c r="J362" i="48"/>
  <c r="K362" i="48"/>
  <c r="G362" i="48" s="1"/>
  <c r="F363" i="48"/>
  <c r="H363" i="48"/>
  <c r="M362" i="48" s="1"/>
  <c r="K363" i="48"/>
  <c r="F364" i="48"/>
  <c r="H364" i="48"/>
  <c r="I364" i="48"/>
  <c r="J364" i="48"/>
  <c r="K364" i="48"/>
  <c r="G364" i="48" s="1"/>
  <c r="F365" i="48"/>
  <c r="H365" i="48"/>
  <c r="M364" i="48" s="1"/>
  <c r="K365" i="48"/>
  <c r="F366" i="48"/>
  <c r="H366" i="48"/>
  <c r="I366" i="48"/>
  <c r="J366" i="48"/>
  <c r="K366" i="48"/>
  <c r="G366" i="48" s="1"/>
  <c r="F367" i="48"/>
  <c r="K367" i="48"/>
  <c r="H367" i="48" s="1"/>
  <c r="M366" i="48" s="1"/>
  <c r="F368" i="48"/>
  <c r="H368" i="48"/>
  <c r="I368" i="48"/>
  <c r="J368" i="48"/>
  <c r="K368" i="48"/>
  <c r="G368" i="48" s="1"/>
  <c r="F369" i="48"/>
  <c r="H369" i="48"/>
  <c r="M368" i="48" s="1"/>
  <c r="K369" i="48"/>
  <c r="F370" i="48"/>
  <c r="H370" i="48"/>
  <c r="I370" i="48"/>
  <c r="J370" i="48"/>
  <c r="K370" i="48"/>
  <c r="G370" i="48" s="1"/>
  <c r="F371" i="48"/>
  <c r="K371" i="48"/>
  <c r="H371" i="48" s="1"/>
  <c r="M370" i="48" s="1"/>
  <c r="F372" i="48"/>
  <c r="H372" i="48"/>
  <c r="I372" i="48"/>
  <c r="J372" i="48"/>
  <c r="K372" i="48"/>
  <c r="G372" i="48" s="1"/>
  <c r="F373" i="48"/>
  <c r="H373" i="48"/>
  <c r="J373" i="48"/>
  <c r="K373" i="48"/>
  <c r="F374" i="48"/>
  <c r="I374" i="48"/>
  <c r="J374" i="48"/>
  <c r="K374" i="48"/>
  <c r="F375" i="48"/>
  <c r="H375" i="48"/>
  <c r="I375" i="48"/>
  <c r="J375" i="48"/>
  <c r="K375" i="48"/>
  <c r="G375" i="48" s="1"/>
  <c r="F376" i="48"/>
  <c r="J376" i="48"/>
  <c r="K376" i="48"/>
  <c r="H376" i="48" s="1"/>
  <c r="F377" i="48"/>
  <c r="H377" i="48"/>
  <c r="I377" i="48"/>
  <c r="J377" i="48"/>
  <c r="K377" i="48"/>
  <c r="G377" i="48" s="1"/>
  <c r="F378" i="48"/>
  <c r="K378" i="48"/>
  <c r="G378" i="48" s="1"/>
  <c r="L378" i="48" s="1"/>
  <c r="F379" i="48"/>
  <c r="J379" i="48"/>
  <c r="K379" i="48"/>
  <c r="G379" i="48" s="1"/>
  <c r="L379" i="48" s="1"/>
  <c r="F380" i="48"/>
  <c r="H380" i="48"/>
  <c r="I380" i="48"/>
  <c r="J380" i="48"/>
  <c r="K380" i="48"/>
  <c r="G380" i="48" s="1"/>
  <c r="F381" i="48"/>
  <c r="J381" i="48"/>
  <c r="K381" i="48"/>
  <c r="G381" i="48" s="1"/>
  <c r="L380" i="48" s="1"/>
  <c r="F382" i="48"/>
  <c r="I382" i="48"/>
  <c r="J382" i="48"/>
  <c r="K382" i="48"/>
  <c r="G382" i="48" s="1"/>
  <c r="L382" i="48" s="1"/>
  <c r="F383" i="48"/>
  <c r="H383" i="48"/>
  <c r="I383" i="48"/>
  <c r="J383" i="48"/>
  <c r="K383" i="48"/>
  <c r="G383" i="48" s="1"/>
  <c r="L383" i="48"/>
  <c r="F384" i="48"/>
  <c r="J384" i="48"/>
  <c r="K384" i="48"/>
  <c r="G384" i="48" s="1"/>
  <c r="F385" i="48"/>
  <c r="H385" i="48"/>
  <c r="I385" i="48"/>
  <c r="J385" i="48"/>
  <c r="K385" i="48"/>
  <c r="G385" i="48" s="1"/>
  <c r="F386" i="48"/>
  <c r="K386" i="48"/>
  <c r="G386" i="48" s="1"/>
  <c r="L386" i="48" s="1"/>
  <c r="F387" i="48"/>
  <c r="J387" i="48"/>
  <c r="K387" i="48"/>
  <c r="G387" i="48" s="1"/>
  <c r="F388" i="48"/>
  <c r="H388" i="48"/>
  <c r="I388" i="48"/>
  <c r="J388" i="48"/>
  <c r="K388" i="48"/>
  <c r="G388" i="48" s="1"/>
  <c r="F389" i="48"/>
  <c r="J389" i="48"/>
  <c r="K389" i="48"/>
  <c r="G389" i="48" s="1"/>
  <c r="L388" i="48" s="1"/>
  <c r="F390" i="48"/>
  <c r="I390" i="48"/>
  <c r="J390" i="48"/>
  <c r="K390" i="48"/>
  <c r="G390" i="48" s="1"/>
  <c r="L390" i="48" s="1"/>
  <c r="F391" i="48"/>
  <c r="H391" i="48"/>
  <c r="I391" i="48"/>
  <c r="J391" i="48"/>
  <c r="K391" i="48"/>
  <c r="G391" i="48" s="1"/>
  <c r="L391" i="48"/>
  <c r="F392" i="48"/>
  <c r="J392" i="48"/>
  <c r="K392" i="48"/>
  <c r="G392" i="48" s="1"/>
  <c r="F393" i="48"/>
  <c r="H393" i="48"/>
  <c r="I393" i="48"/>
  <c r="J393" i="48"/>
  <c r="K393" i="48"/>
  <c r="G393" i="48" s="1"/>
  <c r="F394" i="48"/>
  <c r="K394" i="48"/>
  <c r="G394" i="48" s="1"/>
  <c r="L394" i="48" s="1"/>
  <c r="F395" i="48"/>
  <c r="J395" i="48"/>
  <c r="K395" i="48"/>
  <c r="G395" i="48" s="1"/>
  <c r="F396" i="48"/>
  <c r="H396" i="48"/>
  <c r="I396" i="48"/>
  <c r="J396" i="48"/>
  <c r="K396" i="48"/>
  <c r="G396" i="48" s="1"/>
  <c r="F397" i="48"/>
  <c r="J397" i="48"/>
  <c r="K397" i="48"/>
  <c r="G397" i="48" s="1"/>
  <c r="L396" i="48" s="1"/>
  <c r="F398" i="48"/>
  <c r="I398" i="48"/>
  <c r="J398" i="48"/>
  <c r="K398" i="48"/>
  <c r="G398" i="48" s="1"/>
  <c r="L398" i="48" s="1"/>
  <c r="F399" i="48"/>
  <c r="H399" i="48"/>
  <c r="I399" i="48"/>
  <c r="J399" i="48"/>
  <c r="K399" i="48"/>
  <c r="G399" i="48" s="1"/>
  <c r="L399" i="48"/>
  <c r="F400" i="48"/>
  <c r="I400" i="48"/>
  <c r="K400" i="48"/>
  <c r="G400" i="48" s="1"/>
  <c r="F401" i="48"/>
  <c r="I401" i="48"/>
  <c r="K401" i="48"/>
  <c r="J401" i="48" s="1"/>
  <c r="F402" i="48"/>
  <c r="I402" i="48"/>
  <c r="K402" i="48"/>
  <c r="J402" i="48" s="1"/>
  <c r="F403" i="48"/>
  <c r="K403" i="48"/>
  <c r="J403" i="48" s="1"/>
  <c r="F404" i="48"/>
  <c r="I404" i="48"/>
  <c r="K404" i="48"/>
  <c r="J404" i="48" s="1"/>
  <c r="F405" i="48"/>
  <c r="I405" i="48"/>
  <c r="K405" i="48"/>
  <c r="J405" i="48" s="1"/>
  <c r="F406" i="48"/>
  <c r="I406" i="48"/>
  <c r="K406" i="48"/>
  <c r="J406" i="48" s="1"/>
  <c r="F407" i="48"/>
  <c r="K407" i="48"/>
  <c r="J407" i="48" s="1"/>
  <c r="F408" i="48"/>
  <c r="I408" i="48"/>
  <c r="K408" i="48"/>
  <c r="J408" i="48" s="1"/>
  <c r="F409" i="48"/>
  <c r="I409" i="48"/>
  <c r="K409" i="48"/>
  <c r="J409" i="48" s="1"/>
  <c r="F410" i="48"/>
  <c r="I410" i="48"/>
  <c r="K410" i="48"/>
  <c r="J410" i="48" s="1"/>
  <c r="F411" i="48"/>
  <c r="K411" i="48"/>
  <c r="J411" i="48" s="1"/>
  <c r="F412" i="48"/>
  <c r="I412" i="48"/>
  <c r="K412" i="48"/>
  <c r="J412" i="48" s="1"/>
  <c r="F413" i="48"/>
  <c r="I413" i="48"/>
  <c r="K413" i="48"/>
  <c r="J413" i="48" s="1"/>
  <c r="F414" i="48"/>
  <c r="I414" i="48"/>
  <c r="K414" i="48"/>
  <c r="J414" i="48" s="1"/>
  <c r="F415" i="48"/>
  <c r="K415" i="48"/>
  <c r="J415" i="48" s="1"/>
  <c r="F416" i="48"/>
  <c r="I416" i="48"/>
  <c r="K416" i="48"/>
  <c r="J416" i="48" s="1"/>
  <c r="F417" i="48"/>
  <c r="I417" i="48"/>
  <c r="K417" i="48"/>
  <c r="J417" i="48" s="1"/>
  <c r="F418" i="48"/>
  <c r="I418" i="48"/>
  <c r="K418" i="48"/>
  <c r="J418" i="48" s="1"/>
  <c r="F419" i="48"/>
  <c r="K419" i="48"/>
  <c r="J419" i="48" s="1"/>
  <c r="F420" i="48"/>
  <c r="I420" i="48"/>
  <c r="K420" i="48"/>
  <c r="J420" i="48" s="1"/>
  <c r="F421" i="48"/>
  <c r="I421" i="48"/>
  <c r="K421" i="48"/>
  <c r="J421" i="48" s="1"/>
  <c r="F422" i="48"/>
  <c r="I422" i="48"/>
  <c r="K422" i="48"/>
  <c r="J422" i="48" s="1"/>
  <c r="F423" i="48"/>
  <c r="K423" i="48"/>
  <c r="J423" i="48" s="1"/>
  <c r="F424" i="48"/>
  <c r="I424" i="48"/>
  <c r="K424" i="48"/>
  <c r="J424" i="48" s="1"/>
  <c r="F425" i="48"/>
  <c r="I425" i="48"/>
  <c r="K425" i="48"/>
  <c r="J425" i="48" s="1"/>
  <c r="F426" i="48"/>
  <c r="I426" i="48"/>
  <c r="K426" i="48"/>
  <c r="J426" i="48" s="1"/>
  <c r="F427" i="48"/>
  <c r="K427" i="48"/>
  <c r="J427" i="48" s="1"/>
  <c r="F428" i="48"/>
  <c r="I428" i="48"/>
  <c r="K428" i="48"/>
  <c r="J428" i="48" s="1"/>
  <c r="F429" i="48"/>
  <c r="I429" i="48"/>
  <c r="K429" i="48"/>
  <c r="J429" i="48" s="1"/>
  <c r="F430" i="48"/>
  <c r="I430" i="48"/>
  <c r="K430" i="48"/>
  <c r="J430" i="48" s="1"/>
  <c r="F431" i="48"/>
  <c r="K431" i="48"/>
  <c r="J431" i="48" s="1"/>
  <c r="F432" i="48"/>
  <c r="I432" i="48"/>
  <c r="K432" i="48"/>
  <c r="J432" i="48" s="1"/>
  <c r="F433" i="48"/>
  <c r="I433" i="48"/>
  <c r="K433" i="48"/>
  <c r="J433" i="48" s="1"/>
  <c r="F434" i="48"/>
  <c r="I434" i="48"/>
  <c r="K434" i="48"/>
  <c r="J434" i="48" s="1"/>
  <c r="F435" i="48"/>
  <c r="K435" i="48"/>
  <c r="J435" i="48" s="1"/>
  <c r="F436" i="48"/>
  <c r="I436" i="48"/>
  <c r="K436" i="48"/>
  <c r="J436" i="48" s="1"/>
  <c r="F437" i="48"/>
  <c r="I437" i="48"/>
  <c r="K437" i="48"/>
  <c r="J437" i="48" s="1"/>
  <c r="F438" i="48"/>
  <c r="I438" i="48"/>
  <c r="K438" i="48"/>
  <c r="J438" i="48" s="1"/>
  <c r="F439" i="48"/>
  <c r="K439" i="48"/>
  <c r="J439" i="48" s="1"/>
  <c r="F440" i="48"/>
  <c r="I440" i="48"/>
  <c r="K440" i="48"/>
  <c r="J440" i="48" s="1"/>
  <c r="F441" i="48"/>
  <c r="I441" i="48"/>
  <c r="K441" i="48"/>
  <c r="J441" i="48" s="1"/>
  <c r="F442" i="48"/>
  <c r="I442" i="48"/>
  <c r="K442" i="48"/>
  <c r="J442" i="48" s="1"/>
  <c r="F443" i="48"/>
  <c r="K443" i="48"/>
  <c r="J443" i="48" s="1"/>
  <c r="F444" i="48"/>
  <c r="I444" i="48"/>
  <c r="K444" i="48"/>
  <c r="J444" i="48" s="1"/>
  <c r="F445" i="48"/>
  <c r="I445" i="48"/>
  <c r="K445" i="48"/>
  <c r="J445" i="48" s="1"/>
  <c r="F446" i="48"/>
  <c r="I446" i="48"/>
  <c r="K446" i="48"/>
  <c r="J446" i="48" s="1"/>
  <c r="F447" i="48"/>
  <c r="K447" i="48"/>
  <c r="J447" i="48" s="1"/>
  <c r="F448" i="48"/>
  <c r="I448" i="48"/>
  <c r="K448" i="48"/>
  <c r="J448" i="48" s="1"/>
  <c r="F449" i="48"/>
  <c r="I449" i="48"/>
  <c r="K449" i="48"/>
  <c r="J449" i="48" s="1"/>
  <c r="F450" i="48"/>
  <c r="I450" i="48"/>
  <c r="K450" i="48"/>
  <c r="J450" i="48" s="1"/>
  <c r="F451" i="48"/>
  <c r="K451" i="48"/>
  <c r="J451" i="48" s="1"/>
  <c r="F452" i="48"/>
  <c r="I452" i="48"/>
  <c r="K452" i="48"/>
  <c r="J452" i="48" s="1"/>
  <c r="F453" i="48"/>
  <c r="I453" i="48"/>
  <c r="K453" i="48"/>
  <c r="J453" i="48" s="1"/>
  <c r="F454" i="48"/>
  <c r="I454" i="48"/>
  <c r="K454" i="48"/>
  <c r="J454" i="48" s="1"/>
  <c r="F455" i="48"/>
  <c r="K455" i="48"/>
  <c r="J455" i="48" s="1"/>
  <c r="F456" i="48"/>
  <c r="I456" i="48"/>
  <c r="K456" i="48"/>
  <c r="J456" i="48" s="1"/>
  <c r="F457" i="48"/>
  <c r="I457" i="48"/>
  <c r="K457" i="48"/>
  <c r="J457" i="48" s="1"/>
  <c r="F458" i="48"/>
  <c r="I458" i="48"/>
  <c r="K458" i="48"/>
  <c r="J458" i="48" s="1"/>
  <c r="F459" i="48"/>
  <c r="K459" i="48"/>
  <c r="J459" i="48" s="1"/>
  <c r="F460" i="48"/>
  <c r="I460" i="48"/>
  <c r="K460" i="48"/>
  <c r="J460" i="48" s="1"/>
  <c r="F461" i="48"/>
  <c r="I461" i="48"/>
  <c r="K461" i="48"/>
  <c r="J461" i="48" s="1"/>
  <c r="F462" i="48"/>
  <c r="I462" i="48"/>
  <c r="K462" i="48"/>
  <c r="J462" i="48" s="1"/>
  <c r="F463" i="48"/>
  <c r="K463" i="48"/>
  <c r="J463" i="48" s="1"/>
  <c r="F464" i="48"/>
  <c r="I464" i="48"/>
  <c r="K464" i="48"/>
  <c r="J464" i="48" s="1"/>
  <c r="F465" i="48"/>
  <c r="I465" i="48"/>
  <c r="K465" i="48"/>
  <c r="J465" i="48" s="1"/>
  <c r="F466" i="48"/>
  <c r="I466" i="48"/>
  <c r="K466" i="48"/>
  <c r="J466" i="48" s="1"/>
  <c r="F467" i="48"/>
  <c r="K467" i="48"/>
  <c r="J467" i="48" s="1"/>
  <c r="F468" i="48"/>
  <c r="I468" i="48"/>
  <c r="K468" i="48"/>
  <c r="J468" i="48" s="1"/>
  <c r="F469" i="48"/>
  <c r="I469" i="48"/>
  <c r="K469" i="48"/>
  <c r="J469" i="48" s="1"/>
  <c r="F470" i="48"/>
  <c r="I470" i="48"/>
  <c r="K470" i="48"/>
  <c r="J470" i="48" s="1"/>
  <c r="F471" i="48"/>
  <c r="K471" i="48"/>
  <c r="J471" i="48" s="1"/>
  <c r="F472" i="48"/>
  <c r="I472" i="48"/>
  <c r="K472" i="48"/>
  <c r="J472" i="48" s="1"/>
  <c r="F473" i="48"/>
  <c r="I473" i="48"/>
  <c r="K473" i="48"/>
  <c r="J473" i="48" s="1"/>
  <c r="F474" i="48"/>
  <c r="I474" i="48"/>
  <c r="K474" i="48"/>
  <c r="J474" i="48" s="1"/>
  <c r="F475" i="48"/>
  <c r="K475" i="48"/>
  <c r="J475" i="48" s="1"/>
  <c r="F476" i="48"/>
  <c r="I476" i="48"/>
  <c r="K476" i="48"/>
  <c r="J476" i="48" s="1"/>
  <c r="F477" i="48"/>
  <c r="I477" i="48"/>
  <c r="K477" i="48"/>
  <c r="J477" i="48" s="1"/>
  <c r="F478" i="48"/>
  <c r="I478" i="48"/>
  <c r="K478" i="48"/>
  <c r="J478" i="48" s="1"/>
  <c r="F479" i="48"/>
  <c r="K479" i="48"/>
  <c r="J479" i="48" s="1"/>
  <c r="F480" i="48"/>
  <c r="I480" i="48"/>
  <c r="K480" i="48"/>
  <c r="J480" i="48" s="1"/>
  <c r="F481" i="48"/>
  <c r="I481" i="48"/>
  <c r="K481" i="48"/>
  <c r="J481" i="48" s="1"/>
  <c r="F482" i="48"/>
  <c r="I482" i="48"/>
  <c r="K482" i="48"/>
  <c r="J482" i="48" s="1"/>
  <c r="F483" i="48"/>
  <c r="K483" i="48"/>
  <c r="J483" i="48" s="1"/>
  <c r="F484" i="48"/>
  <c r="I484" i="48"/>
  <c r="K484" i="48"/>
  <c r="J484" i="48" s="1"/>
  <c r="F485" i="48"/>
  <c r="I485" i="48"/>
  <c r="K485" i="48"/>
  <c r="J485" i="48" s="1"/>
  <c r="F486" i="48"/>
  <c r="K486" i="48"/>
  <c r="J486" i="48" s="1"/>
  <c r="F487" i="48"/>
  <c r="K487" i="48"/>
  <c r="J487" i="48" s="1"/>
  <c r="F488" i="48"/>
  <c r="K488" i="48"/>
  <c r="J488" i="48" s="1"/>
  <c r="F489" i="48"/>
  <c r="I489" i="48"/>
  <c r="K489" i="48"/>
  <c r="J489" i="48" s="1"/>
  <c r="F490" i="48"/>
  <c r="I490" i="48"/>
  <c r="K490" i="48"/>
  <c r="J490" i="48" s="1"/>
  <c r="F491" i="48"/>
  <c r="K491" i="48"/>
  <c r="J491" i="48" s="1"/>
  <c r="F492" i="48"/>
  <c r="K492" i="48"/>
  <c r="J492" i="48" s="1"/>
  <c r="F493" i="48"/>
  <c r="I493" i="48"/>
  <c r="K493" i="48"/>
  <c r="J493" i="48" s="1"/>
  <c r="F494" i="48"/>
  <c r="I494" i="48"/>
  <c r="K494" i="48"/>
  <c r="J494" i="48" s="1"/>
  <c r="F495" i="48"/>
  <c r="K495" i="48"/>
  <c r="J495" i="48" s="1"/>
  <c r="F496" i="48"/>
  <c r="K496" i="48"/>
  <c r="J496" i="48" s="1"/>
  <c r="F497" i="48"/>
  <c r="I497" i="48"/>
  <c r="K497" i="48"/>
  <c r="J497" i="48" s="1"/>
  <c r="F498" i="48"/>
  <c r="I498" i="48"/>
  <c r="K498" i="48"/>
  <c r="J498" i="48" s="1"/>
  <c r="F499" i="48"/>
  <c r="K499" i="48"/>
  <c r="J499" i="48" s="1"/>
  <c r="F500" i="48"/>
  <c r="K500" i="48"/>
  <c r="J500" i="48" s="1"/>
  <c r="F501" i="48"/>
  <c r="I501" i="48"/>
  <c r="K501" i="48"/>
  <c r="J501" i="48" s="1"/>
  <c r="F502" i="48"/>
  <c r="I502" i="48"/>
  <c r="K502" i="48"/>
  <c r="J502" i="48" s="1"/>
  <c r="F503" i="48"/>
  <c r="K503" i="48"/>
  <c r="J503" i="48" s="1"/>
  <c r="F504" i="48"/>
  <c r="K504" i="48"/>
  <c r="J504" i="48" s="1"/>
  <c r="F505" i="48"/>
  <c r="I505" i="48"/>
  <c r="K505" i="48"/>
  <c r="J505" i="48" s="1"/>
  <c r="F506" i="48"/>
  <c r="I506" i="48"/>
  <c r="K506" i="48"/>
  <c r="J506" i="48" s="1"/>
  <c r="F507" i="48"/>
  <c r="K507" i="48"/>
  <c r="J507" i="48" s="1"/>
  <c r="F508" i="48"/>
  <c r="K508" i="48"/>
  <c r="J508" i="48" s="1"/>
  <c r="F509" i="48"/>
  <c r="I509" i="48"/>
  <c r="K509" i="48"/>
  <c r="J509" i="48" s="1"/>
  <c r="F510" i="48"/>
  <c r="I510" i="48"/>
  <c r="K510" i="48"/>
  <c r="J510" i="48" s="1"/>
  <c r="F511" i="48"/>
  <c r="K511" i="48"/>
  <c r="J511" i="48" s="1"/>
  <c r="F512" i="48"/>
  <c r="K512" i="48"/>
  <c r="J512" i="48" s="1"/>
  <c r="F513" i="48"/>
  <c r="I513" i="48"/>
  <c r="K513" i="48"/>
  <c r="J513" i="48" s="1"/>
  <c r="F514" i="48"/>
  <c r="I514" i="48"/>
  <c r="K514" i="48"/>
  <c r="J514" i="48" s="1"/>
  <c r="F515" i="48"/>
  <c r="K515" i="48"/>
  <c r="J515" i="48" s="1"/>
  <c r="F516" i="48"/>
  <c r="K516" i="48"/>
  <c r="J516" i="48" s="1"/>
  <c r="F517" i="48"/>
  <c r="I517" i="48"/>
  <c r="K517" i="48"/>
  <c r="J517" i="48" s="1"/>
  <c r="F518" i="48"/>
  <c r="I518" i="48"/>
  <c r="K518" i="48"/>
  <c r="J518" i="48" s="1"/>
  <c r="F519" i="48"/>
  <c r="I519" i="48"/>
  <c r="K519" i="48"/>
  <c r="J519" i="48" s="1"/>
  <c r="F520" i="48"/>
  <c r="K520" i="48"/>
  <c r="J520" i="48" s="1"/>
  <c r="F521" i="48"/>
  <c r="K521" i="48"/>
  <c r="J521" i="48" s="1"/>
  <c r="F522" i="48"/>
  <c r="I522" i="48"/>
  <c r="K522" i="48"/>
  <c r="J522" i="48" s="1"/>
  <c r="F523" i="48"/>
  <c r="I523" i="48"/>
  <c r="K523" i="48"/>
  <c r="J523" i="48" s="1"/>
  <c r="F524" i="48"/>
  <c r="K524" i="48"/>
  <c r="J524" i="48" s="1"/>
  <c r="F525" i="48"/>
  <c r="K525" i="48"/>
  <c r="J525" i="48" s="1"/>
  <c r="F526" i="48"/>
  <c r="I526" i="48"/>
  <c r="K526" i="48"/>
  <c r="J526" i="48" s="1"/>
  <c r="F527" i="48"/>
  <c r="I527" i="48"/>
  <c r="K527" i="48"/>
  <c r="J527" i="48" s="1"/>
  <c r="G2" i="17" l="1"/>
  <c r="A383" i="17"/>
  <c r="A384" i="17" s="1"/>
  <c r="M392" i="48"/>
  <c r="M376" i="48"/>
  <c r="I520" i="48"/>
  <c r="I507" i="48"/>
  <c r="I503" i="48"/>
  <c r="I495" i="48"/>
  <c r="I487" i="48"/>
  <c r="I486" i="48"/>
  <c r="I525" i="48"/>
  <c r="I521" i="48"/>
  <c r="I516" i="48"/>
  <c r="I512" i="48"/>
  <c r="I508" i="48"/>
  <c r="I504" i="48"/>
  <c r="I500" i="48"/>
  <c r="I496" i="48"/>
  <c r="I492" i="48"/>
  <c r="I488" i="48"/>
  <c r="G487" i="48"/>
  <c r="I483" i="48"/>
  <c r="I479" i="48"/>
  <c r="I475" i="48"/>
  <c r="I471" i="48"/>
  <c r="I467" i="48"/>
  <c r="I463" i="48"/>
  <c r="I459" i="48"/>
  <c r="I455" i="48"/>
  <c r="I451" i="48"/>
  <c r="I447" i="48"/>
  <c r="I443" i="48"/>
  <c r="I439" i="48"/>
  <c r="I435" i="48"/>
  <c r="I431" i="48"/>
  <c r="I427" i="48"/>
  <c r="I423" i="48"/>
  <c r="I419" i="48"/>
  <c r="I415" i="48"/>
  <c r="I411" i="48"/>
  <c r="I407" i="48"/>
  <c r="I403" i="48"/>
  <c r="H398" i="48"/>
  <c r="I397" i="48"/>
  <c r="I395" i="48"/>
  <c r="J394" i="48"/>
  <c r="L392" i="48"/>
  <c r="I392" i="48"/>
  <c r="H390" i="48"/>
  <c r="I389" i="48"/>
  <c r="I387" i="48"/>
  <c r="J386" i="48"/>
  <c r="L384" i="48"/>
  <c r="I384" i="48"/>
  <c r="H382" i="48"/>
  <c r="I381" i="48"/>
  <c r="I379" i="48"/>
  <c r="J378" i="48"/>
  <c r="G374" i="48"/>
  <c r="L374" i="48" s="1"/>
  <c r="H374" i="48"/>
  <c r="M373" i="48" s="1"/>
  <c r="G373" i="48"/>
  <c r="L372" i="48" s="1"/>
  <c r="I373" i="48"/>
  <c r="M372" i="48"/>
  <c r="J371" i="48"/>
  <c r="G365" i="48"/>
  <c r="L365" i="48" s="1"/>
  <c r="J365" i="48"/>
  <c r="I365" i="48"/>
  <c r="G357" i="48"/>
  <c r="L357" i="48" s="1"/>
  <c r="J357" i="48"/>
  <c r="H357" i="48"/>
  <c r="M356" i="48" s="1"/>
  <c r="I357" i="48"/>
  <c r="I491" i="48"/>
  <c r="H397" i="48"/>
  <c r="M396" i="48" s="1"/>
  <c r="L395" i="48"/>
  <c r="H395" i="48"/>
  <c r="M395" i="48" s="1"/>
  <c r="I394" i="48"/>
  <c r="H392" i="48"/>
  <c r="H389" i="48"/>
  <c r="M388" i="48" s="1"/>
  <c r="L387" i="48"/>
  <c r="H387" i="48"/>
  <c r="M387" i="48" s="1"/>
  <c r="I386" i="48"/>
  <c r="H384" i="48"/>
  <c r="M384" i="48" s="1"/>
  <c r="H381" i="48"/>
  <c r="M380" i="48" s="1"/>
  <c r="H379" i="48"/>
  <c r="M379" i="48" s="1"/>
  <c r="I378" i="48"/>
  <c r="G363" i="48"/>
  <c r="L363" i="48" s="1"/>
  <c r="J363" i="48"/>
  <c r="I363" i="48"/>
  <c r="G359" i="48"/>
  <c r="L359" i="48" s="1"/>
  <c r="J359" i="48"/>
  <c r="H359" i="48"/>
  <c r="M358" i="48" s="1"/>
  <c r="I359" i="48"/>
  <c r="H394" i="48"/>
  <c r="M393" i="48" s="1"/>
  <c r="H386" i="48"/>
  <c r="M385" i="48" s="1"/>
  <c r="H378" i="48"/>
  <c r="M377" i="48" s="1"/>
  <c r="G376" i="48"/>
  <c r="L376" i="48" s="1"/>
  <c r="I376" i="48"/>
  <c r="M375" i="48"/>
  <c r="G369" i="48"/>
  <c r="L369" i="48" s="1"/>
  <c r="J369" i="48"/>
  <c r="I369" i="48"/>
  <c r="G361" i="48"/>
  <c r="L361" i="48" s="1"/>
  <c r="J361" i="48"/>
  <c r="H361" i="48"/>
  <c r="M360" i="48" s="1"/>
  <c r="I361" i="48"/>
  <c r="I524" i="48"/>
  <c r="I515" i="48"/>
  <c r="I511" i="48"/>
  <c r="I499" i="48"/>
  <c r="M398" i="48"/>
  <c r="M391" i="48"/>
  <c r="G371" i="48"/>
  <c r="L371" i="48" s="1"/>
  <c r="I371" i="48"/>
  <c r="G367" i="48"/>
  <c r="L367" i="48" s="1"/>
  <c r="L366" i="48"/>
  <c r="J367" i="48"/>
  <c r="I367" i="48"/>
  <c r="G355" i="48"/>
  <c r="L355" i="48" s="1"/>
  <c r="L354" i="48"/>
  <c r="J355" i="48"/>
  <c r="H355" i="48"/>
  <c r="M354" i="48" s="1"/>
  <c r="I355" i="48"/>
  <c r="I353" i="48"/>
  <c r="I351" i="48"/>
  <c r="I349" i="48"/>
  <c r="I347" i="48"/>
  <c r="I345" i="48"/>
  <c r="I343" i="48"/>
  <c r="I341" i="48"/>
  <c r="I339" i="48"/>
  <c r="I337" i="48"/>
  <c r="I335" i="48"/>
  <c r="I333" i="48"/>
  <c r="I331" i="48"/>
  <c r="I329" i="48"/>
  <c r="I327" i="48"/>
  <c r="I325" i="48"/>
  <c r="I323" i="48"/>
  <c r="I321" i="48"/>
  <c r="I319" i="48"/>
  <c r="I317" i="48"/>
  <c r="I315" i="48"/>
  <c r="I313" i="48"/>
  <c r="I311" i="48"/>
  <c r="I309" i="48"/>
  <c r="I307" i="48"/>
  <c r="I305" i="48"/>
  <c r="I303" i="48"/>
  <c r="I301" i="48"/>
  <c r="I299" i="48"/>
  <c r="I297" i="48"/>
  <c r="I295" i="48"/>
  <c r="I293" i="48"/>
  <c r="I291" i="48"/>
  <c r="I289" i="48"/>
  <c r="I287" i="48"/>
  <c r="I285" i="48"/>
  <c r="I283" i="48"/>
  <c r="I281" i="48"/>
  <c r="I279" i="48"/>
  <c r="G278" i="48"/>
  <c r="L277" i="48" s="1"/>
  <c r="J278" i="48"/>
  <c r="G277" i="48"/>
  <c r="L276" i="48" s="1"/>
  <c r="H277" i="48"/>
  <c r="M276" i="48" s="1"/>
  <c r="I272" i="48"/>
  <c r="H272" i="48"/>
  <c r="G185" i="48"/>
  <c r="J185" i="48"/>
  <c r="H353" i="48"/>
  <c r="M352" i="48" s="1"/>
  <c r="H351" i="48"/>
  <c r="M350" i="48" s="1"/>
  <c r="H349" i="48"/>
  <c r="M348" i="48" s="1"/>
  <c r="H347" i="48"/>
  <c r="M346" i="48" s="1"/>
  <c r="H345" i="48"/>
  <c r="M344" i="48" s="1"/>
  <c r="H343" i="48"/>
  <c r="M342" i="48" s="1"/>
  <c r="H341" i="48"/>
  <c r="M340" i="48" s="1"/>
  <c r="H339" i="48"/>
  <c r="M338" i="48" s="1"/>
  <c r="H337" i="48"/>
  <c r="M336" i="48" s="1"/>
  <c r="H335" i="48"/>
  <c r="M334" i="48" s="1"/>
  <c r="H333" i="48"/>
  <c r="M332" i="48" s="1"/>
  <c r="H331" i="48"/>
  <c r="M330" i="48" s="1"/>
  <c r="H329" i="48"/>
  <c r="M328" i="48" s="1"/>
  <c r="H327" i="48"/>
  <c r="M326" i="48" s="1"/>
  <c r="H325" i="48"/>
  <c r="M324" i="48" s="1"/>
  <c r="H323" i="48"/>
  <c r="M322" i="48" s="1"/>
  <c r="H321" i="48"/>
  <c r="M320" i="48" s="1"/>
  <c r="H319" i="48"/>
  <c r="M318" i="48" s="1"/>
  <c r="H317" i="48"/>
  <c r="M316" i="48" s="1"/>
  <c r="H315" i="48"/>
  <c r="M314" i="48" s="1"/>
  <c r="H313" i="48"/>
  <c r="M312" i="48" s="1"/>
  <c r="H311" i="48"/>
  <c r="M310" i="48" s="1"/>
  <c r="H309" i="48"/>
  <c r="M308" i="48" s="1"/>
  <c r="H307" i="48"/>
  <c r="M306" i="48" s="1"/>
  <c r="H305" i="48"/>
  <c r="M304" i="48" s="1"/>
  <c r="H303" i="48"/>
  <c r="M302" i="48" s="1"/>
  <c r="H301" i="48"/>
  <c r="M300" i="48" s="1"/>
  <c r="H299" i="48"/>
  <c r="M298" i="48" s="1"/>
  <c r="H297" i="48"/>
  <c r="M296" i="48" s="1"/>
  <c r="H295" i="48"/>
  <c r="M294" i="48" s="1"/>
  <c r="H293" i="48"/>
  <c r="M292" i="48" s="1"/>
  <c r="H291" i="48"/>
  <c r="M290" i="48" s="1"/>
  <c r="H289" i="48"/>
  <c r="M288" i="48" s="1"/>
  <c r="H287" i="48"/>
  <c r="M286" i="48" s="1"/>
  <c r="H285" i="48"/>
  <c r="M284" i="48" s="1"/>
  <c r="H283" i="48"/>
  <c r="M282" i="48" s="1"/>
  <c r="H281" i="48"/>
  <c r="M280" i="48" s="1"/>
  <c r="H279" i="48"/>
  <c r="M278" i="48" s="1"/>
  <c r="G276" i="48"/>
  <c r="L275" i="48" s="1"/>
  <c r="J276" i="48"/>
  <c r="I276" i="48"/>
  <c r="G274" i="48"/>
  <c r="L274" i="48" s="1"/>
  <c r="J274" i="48"/>
  <c r="I274" i="48"/>
  <c r="I261" i="48"/>
  <c r="G261" i="48"/>
  <c r="G259" i="48"/>
  <c r="I259" i="48"/>
  <c r="G249" i="48"/>
  <c r="I249" i="48"/>
  <c r="G247" i="48"/>
  <c r="I247" i="48"/>
  <c r="G197" i="48"/>
  <c r="J197" i="48"/>
  <c r="G193" i="48"/>
  <c r="J193" i="48"/>
  <c r="J353" i="48"/>
  <c r="L352" i="48"/>
  <c r="J351" i="48"/>
  <c r="L350" i="48"/>
  <c r="J349" i="48"/>
  <c r="L348" i="48"/>
  <c r="J347" i="48"/>
  <c r="L346" i="48"/>
  <c r="J345" i="48"/>
  <c r="L344" i="48"/>
  <c r="J343" i="48"/>
  <c r="L342" i="48"/>
  <c r="J341" i="48"/>
  <c r="L340" i="48"/>
  <c r="J339" i="48"/>
  <c r="L338" i="48"/>
  <c r="J337" i="48"/>
  <c r="L336" i="48"/>
  <c r="J335" i="48"/>
  <c r="L334" i="48"/>
  <c r="J333" i="48"/>
  <c r="L332" i="48"/>
  <c r="J331" i="48"/>
  <c r="L330" i="48"/>
  <c r="J329" i="48"/>
  <c r="L328" i="48"/>
  <c r="J327" i="48"/>
  <c r="L326" i="48"/>
  <c r="J325" i="48"/>
  <c r="L324" i="48"/>
  <c r="J323" i="48"/>
  <c r="L322" i="48"/>
  <c r="J321" i="48"/>
  <c r="L320" i="48"/>
  <c r="J319" i="48"/>
  <c r="L318" i="48"/>
  <c r="J317" i="48"/>
  <c r="L316" i="48"/>
  <c r="J315" i="48"/>
  <c r="L314" i="48"/>
  <c r="J313" i="48"/>
  <c r="L312" i="48"/>
  <c r="J311" i="48"/>
  <c r="L310" i="48"/>
  <c r="J309" i="48"/>
  <c r="L308" i="48"/>
  <c r="J307" i="48"/>
  <c r="L306" i="48"/>
  <c r="J305" i="48"/>
  <c r="L304" i="48"/>
  <c r="J303" i="48"/>
  <c r="L302" i="48"/>
  <c r="J301" i="48"/>
  <c r="L300" i="48"/>
  <c r="J299" i="48"/>
  <c r="L298" i="48"/>
  <c r="J297" i="48"/>
  <c r="L296" i="48"/>
  <c r="J295" i="48"/>
  <c r="L294" i="48"/>
  <c r="J293" i="48"/>
  <c r="L292" i="48"/>
  <c r="J291" i="48"/>
  <c r="L290" i="48"/>
  <c r="J289" i="48"/>
  <c r="L288" i="48"/>
  <c r="J287" i="48"/>
  <c r="L286" i="48"/>
  <c r="J285" i="48"/>
  <c r="L284" i="48"/>
  <c r="J283" i="48"/>
  <c r="L282" i="48"/>
  <c r="J281" i="48"/>
  <c r="L280" i="48"/>
  <c r="J279" i="48"/>
  <c r="L278" i="48"/>
  <c r="I260" i="48"/>
  <c r="G260" i="48"/>
  <c r="G248" i="48"/>
  <c r="I248" i="48"/>
  <c r="G200" i="48"/>
  <c r="H200" i="48"/>
  <c r="G189" i="48"/>
  <c r="J189" i="48"/>
  <c r="J195" i="48"/>
  <c r="J191" i="48"/>
  <c r="J187" i="48"/>
  <c r="J183" i="48"/>
  <c r="H131" i="48"/>
  <c r="M130" i="48" s="1"/>
  <c r="H129" i="48"/>
  <c r="I128" i="48"/>
  <c r="H126" i="48"/>
  <c r="M126" i="48" s="1"/>
  <c r="H123" i="48"/>
  <c r="M122" i="48" s="1"/>
  <c r="H121" i="48"/>
  <c r="I120" i="48"/>
  <c r="H118" i="48"/>
  <c r="M118" i="48" s="1"/>
  <c r="I115" i="48"/>
  <c r="L113" i="48"/>
  <c r="I113" i="48"/>
  <c r="L111" i="48"/>
  <c r="I111" i="48"/>
  <c r="L109" i="48"/>
  <c r="I109" i="48"/>
  <c r="G108" i="48"/>
  <c r="G102" i="48"/>
  <c r="J102" i="48"/>
  <c r="G101" i="48"/>
  <c r="H101" i="48"/>
  <c r="M101" i="48" s="1"/>
  <c r="I84" i="48"/>
  <c r="J84" i="48"/>
  <c r="G81" i="48"/>
  <c r="I81" i="48"/>
  <c r="G77" i="48"/>
  <c r="I77" i="48"/>
  <c r="G73" i="48"/>
  <c r="I73" i="48"/>
  <c r="G69" i="48"/>
  <c r="I69" i="48"/>
  <c r="G65" i="48"/>
  <c r="I65" i="48"/>
  <c r="G61" i="48"/>
  <c r="I61" i="48"/>
  <c r="G57" i="48"/>
  <c r="I57" i="48"/>
  <c r="G53" i="48"/>
  <c r="I53" i="48"/>
  <c r="G41" i="48"/>
  <c r="I41" i="48"/>
  <c r="G37" i="48"/>
  <c r="I37" i="48"/>
  <c r="G33" i="48"/>
  <c r="I33" i="48"/>
  <c r="G29" i="48"/>
  <c r="I29" i="48"/>
  <c r="G25" i="48"/>
  <c r="I25" i="48"/>
  <c r="G21" i="48"/>
  <c r="I21" i="48"/>
  <c r="G17" i="48"/>
  <c r="I17" i="48"/>
  <c r="G13" i="48"/>
  <c r="I13" i="48"/>
  <c r="G107" i="48"/>
  <c r="H107" i="48"/>
  <c r="M106" i="48" s="1"/>
  <c r="G100" i="48"/>
  <c r="L99" i="48" s="1"/>
  <c r="J100" i="48"/>
  <c r="G42" i="48"/>
  <c r="I42" i="48"/>
  <c r="G38" i="48"/>
  <c r="I38" i="48"/>
  <c r="G34" i="48"/>
  <c r="I34" i="48"/>
  <c r="G30" i="48"/>
  <c r="I30" i="48"/>
  <c r="G26" i="48"/>
  <c r="I26" i="48"/>
  <c r="G22" i="48"/>
  <c r="I22" i="48"/>
  <c r="G18" i="48"/>
  <c r="I18" i="48"/>
  <c r="G14" i="48"/>
  <c r="I14" i="48"/>
  <c r="G10" i="48"/>
  <c r="I10" i="48"/>
  <c r="J131" i="48"/>
  <c r="J129" i="48"/>
  <c r="J126" i="48"/>
  <c r="L125" i="48"/>
  <c r="J123" i="48"/>
  <c r="J121" i="48"/>
  <c r="J118" i="48"/>
  <c r="L117" i="48"/>
  <c r="J107" i="48"/>
  <c r="G106" i="48"/>
  <c r="L105" i="48" s="1"/>
  <c r="J106" i="48"/>
  <c r="G105" i="48"/>
  <c r="H105" i="48"/>
  <c r="M105" i="48" s="1"/>
  <c r="I100" i="48"/>
  <c r="G98" i="48"/>
  <c r="L97" i="48" s="1"/>
  <c r="I98" i="48"/>
  <c r="M97" i="48"/>
  <c r="J98" i="48"/>
  <c r="G96" i="48"/>
  <c r="L95" i="48" s="1"/>
  <c r="I96" i="48"/>
  <c r="M95" i="48"/>
  <c r="J96" i="48"/>
  <c r="G94" i="48"/>
  <c r="L93" i="48" s="1"/>
  <c r="I94" i="48"/>
  <c r="J94" i="48"/>
  <c r="G92" i="48"/>
  <c r="L91" i="48" s="1"/>
  <c r="I92" i="48"/>
  <c r="J92" i="48"/>
  <c r="G90" i="48"/>
  <c r="L89" i="48" s="1"/>
  <c r="I90" i="48"/>
  <c r="M89" i="48"/>
  <c r="J90" i="48"/>
  <c r="G88" i="48"/>
  <c r="L87" i="48" s="1"/>
  <c r="I88" i="48"/>
  <c r="M87" i="48"/>
  <c r="J88" i="48"/>
  <c r="G80" i="48"/>
  <c r="I80" i="48"/>
  <c r="G76" i="48"/>
  <c r="I76" i="48"/>
  <c r="G72" i="48"/>
  <c r="I72" i="48"/>
  <c r="G68" i="48"/>
  <c r="I68" i="48"/>
  <c r="G64" i="48"/>
  <c r="I64" i="48"/>
  <c r="G60" i="48"/>
  <c r="I60" i="48"/>
  <c r="G56" i="48"/>
  <c r="I56" i="48"/>
  <c r="G52" i="48"/>
  <c r="I52" i="48"/>
  <c r="G43" i="48"/>
  <c r="I43" i="48"/>
  <c r="J42" i="48"/>
  <c r="G39" i="48"/>
  <c r="I39" i="48"/>
  <c r="J38" i="48"/>
  <c r="G35" i="48"/>
  <c r="I35" i="48"/>
  <c r="J34" i="48"/>
  <c r="G31" i="48"/>
  <c r="I31" i="48"/>
  <c r="J30" i="48"/>
  <c r="G27" i="48"/>
  <c r="I27" i="48"/>
  <c r="J26" i="48"/>
  <c r="G23" i="48"/>
  <c r="I23" i="48"/>
  <c r="J22" i="48"/>
  <c r="G19" i="48"/>
  <c r="I19" i="48"/>
  <c r="J18" i="48"/>
  <c r="G15" i="48"/>
  <c r="I15" i="48"/>
  <c r="J14" i="48"/>
  <c r="G11" i="48"/>
  <c r="I11" i="48"/>
  <c r="J10" i="48"/>
  <c r="H275" i="48"/>
  <c r="M274" i="48" s="1"/>
  <c r="H273" i="48"/>
  <c r="M272" i="48" s="1"/>
  <c r="H198" i="48"/>
  <c r="J194" i="48"/>
  <c r="J190" i="48"/>
  <c r="J186" i="48"/>
  <c r="I131" i="48"/>
  <c r="I129" i="48"/>
  <c r="J128" i="48"/>
  <c r="L126" i="48"/>
  <c r="I126" i="48"/>
  <c r="H124" i="48"/>
  <c r="M123" i="48" s="1"/>
  <c r="I123" i="48"/>
  <c r="I121" i="48"/>
  <c r="J120" i="48"/>
  <c r="L118" i="48"/>
  <c r="I118" i="48"/>
  <c r="H116" i="48"/>
  <c r="M115" i="48" s="1"/>
  <c r="J115" i="48"/>
  <c r="M114" i="48"/>
  <c r="H114" i="48"/>
  <c r="M113" i="48" s="1"/>
  <c r="J113" i="48"/>
  <c r="M112" i="48"/>
  <c r="H112" i="48"/>
  <c r="M111" i="48" s="1"/>
  <c r="J111" i="48"/>
  <c r="H110" i="48"/>
  <c r="M109" i="48" s="1"/>
  <c r="J109" i="48"/>
  <c r="H108" i="48"/>
  <c r="M107" i="48" s="1"/>
  <c r="I107" i="48"/>
  <c r="I106" i="48"/>
  <c r="J105" i="48"/>
  <c r="G104" i="48"/>
  <c r="M103" i="48"/>
  <c r="J104" i="48"/>
  <c r="G103" i="48"/>
  <c r="H103" i="48"/>
  <c r="M102" i="48"/>
  <c r="H100" i="48"/>
  <c r="M99" i="48" s="1"/>
  <c r="H98" i="48"/>
  <c r="H96" i="48"/>
  <c r="H94" i="48"/>
  <c r="M93" i="48" s="1"/>
  <c r="H92" i="48"/>
  <c r="M91" i="48" s="1"/>
  <c r="H90" i="48"/>
  <c r="H88" i="48"/>
  <c r="G86" i="48"/>
  <c r="L85" i="48" s="1"/>
  <c r="I86" i="48"/>
  <c r="M85" i="48"/>
  <c r="J86" i="48"/>
  <c r="J43" i="48"/>
  <c r="G40" i="48"/>
  <c r="I40" i="48"/>
  <c r="J39" i="48"/>
  <c r="G36" i="48"/>
  <c r="I36" i="48"/>
  <c r="J35" i="48"/>
  <c r="G32" i="48"/>
  <c r="I32" i="48"/>
  <c r="J31" i="48"/>
  <c r="G28" i="48"/>
  <c r="I28" i="48"/>
  <c r="J27" i="48"/>
  <c r="G24" i="48"/>
  <c r="I24" i="48"/>
  <c r="J23" i="48"/>
  <c r="G20" i="48"/>
  <c r="I20" i="48"/>
  <c r="J19" i="48"/>
  <c r="G16" i="48"/>
  <c r="I16" i="48"/>
  <c r="J15" i="48"/>
  <c r="G12" i="48"/>
  <c r="I12" i="48"/>
  <c r="J11" i="48"/>
  <c r="H99" i="48"/>
  <c r="M98" i="48" s="1"/>
  <c r="H97" i="48"/>
  <c r="M96" i="48" s="1"/>
  <c r="H95" i="48"/>
  <c r="H93" i="48"/>
  <c r="M92" i="48" s="1"/>
  <c r="H91" i="48"/>
  <c r="M90" i="48" s="1"/>
  <c r="H89" i="48"/>
  <c r="M88" i="48" s="1"/>
  <c r="J82" i="48"/>
  <c r="G8" i="48"/>
  <c r="G7" i="48"/>
  <c r="L6" i="48" s="1"/>
  <c r="I8" i="48"/>
  <c r="I7" i="48"/>
  <c r="I6" i="48"/>
  <c r="I5" i="48"/>
  <c r="I4" i="48"/>
  <c r="I3" i="48"/>
  <c r="H8" i="48"/>
  <c r="H7" i="48"/>
  <c r="H6" i="48"/>
  <c r="H5" i="48"/>
  <c r="H4" i="48"/>
  <c r="M4" i="48" s="1"/>
  <c r="H3" i="48"/>
  <c r="G6" i="48"/>
  <c r="L5" i="48" s="1"/>
  <c r="G5" i="48"/>
  <c r="L4" i="48" s="1"/>
  <c r="G3" i="48"/>
  <c r="L3" i="48" s="1"/>
  <c r="L270" i="48"/>
  <c r="H271" i="48"/>
  <c r="G271" i="48"/>
  <c r="I271" i="48"/>
  <c r="J271" i="48"/>
  <c r="H242" i="48"/>
  <c r="J242" i="48"/>
  <c r="G242" i="48"/>
  <c r="I242" i="48"/>
  <c r="H233" i="48"/>
  <c r="I233" i="48"/>
  <c r="J233" i="48"/>
  <c r="G233" i="48"/>
  <c r="L232" i="48" s="1"/>
  <c r="H225" i="48"/>
  <c r="M224" i="48" s="1"/>
  <c r="I225" i="48"/>
  <c r="J225" i="48"/>
  <c r="G225" i="48"/>
  <c r="L224" i="48" s="1"/>
  <c r="H217" i="48"/>
  <c r="I217" i="48"/>
  <c r="J217" i="48"/>
  <c r="G217" i="48"/>
  <c r="L216" i="48" s="1"/>
  <c r="H209" i="48"/>
  <c r="I209" i="48"/>
  <c r="J209" i="48"/>
  <c r="G209" i="48"/>
  <c r="L208" i="48" s="1"/>
  <c r="H527" i="48"/>
  <c r="H526" i="48"/>
  <c r="H525" i="48"/>
  <c r="M524" i="48" s="1"/>
  <c r="H524" i="48"/>
  <c r="H523" i="48"/>
  <c r="H522" i="48"/>
  <c r="H521" i="48"/>
  <c r="M520" i="48" s="1"/>
  <c r="H520" i="48"/>
  <c r="H519" i="48"/>
  <c r="M518" i="48" s="1"/>
  <c r="H518" i="48"/>
  <c r="H517" i="48"/>
  <c r="M516" i="48" s="1"/>
  <c r="H516" i="48"/>
  <c r="H515" i="48"/>
  <c r="M514" i="48" s="1"/>
  <c r="H514" i="48"/>
  <c r="H513" i="48"/>
  <c r="M512" i="48" s="1"/>
  <c r="H512" i="48"/>
  <c r="H511" i="48"/>
  <c r="M510" i="48" s="1"/>
  <c r="H510" i="48"/>
  <c r="H509" i="48"/>
  <c r="M508" i="48" s="1"/>
  <c r="H508" i="48"/>
  <c r="H507" i="48"/>
  <c r="M506" i="48" s="1"/>
  <c r="H506" i="48"/>
  <c r="H505" i="48"/>
  <c r="M504" i="48" s="1"/>
  <c r="H504" i="48"/>
  <c r="H503" i="48"/>
  <c r="M502" i="48" s="1"/>
  <c r="H502" i="48"/>
  <c r="H501" i="48"/>
  <c r="M500" i="48" s="1"/>
  <c r="H500" i="48"/>
  <c r="H499" i="48"/>
  <c r="M498" i="48" s="1"/>
  <c r="H498" i="48"/>
  <c r="H497" i="48"/>
  <c r="M496" i="48" s="1"/>
  <c r="H496" i="48"/>
  <c r="H495" i="48"/>
  <c r="M494" i="48" s="1"/>
  <c r="H494" i="48"/>
  <c r="H493" i="48"/>
  <c r="M492" i="48" s="1"/>
  <c r="H492" i="48"/>
  <c r="H491" i="48"/>
  <c r="M490" i="48" s="1"/>
  <c r="H490" i="48"/>
  <c r="H489" i="48"/>
  <c r="M488" i="48" s="1"/>
  <c r="H488" i="48"/>
  <c r="H487" i="48"/>
  <c r="M486" i="48" s="1"/>
  <c r="H486" i="48"/>
  <c r="H485" i="48"/>
  <c r="M484" i="48" s="1"/>
  <c r="H484" i="48"/>
  <c r="H483" i="48"/>
  <c r="M482" i="48" s="1"/>
  <c r="H482" i="48"/>
  <c r="H481" i="48"/>
  <c r="M480" i="48" s="1"/>
  <c r="H480" i="48"/>
  <c r="H479" i="48"/>
  <c r="M478" i="48" s="1"/>
  <c r="H478" i="48"/>
  <c r="H477" i="48"/>
  <c r="M476" i="48" s="1"/>
  <c r="H476" i="48"/>
  <c r="H475" i="48"/>
  <c r="M474" i="48" s="1"/>
  <c r="H474" i="48"/>
  <c r="H473" i="48"/>
  <c r="M472" i="48" s="1"/>
  <c r="H472" i="48"/>
  <c r="H471" i="48"/>
  <c r="M470" i="48" s="1"/>
  <c r="H470" i="48"/>
  <c r="H469" i="48"/>
  <c r="M468" i="48" s="1"/>
  <c r="H468" i="48"/>
  <c r="H467" i="48"/>
  <c r="M466" i="48" s="1"/>
  <c r="H466" i="48"/>
  <c r="H465" i="48"/>
  <c r="M464" i="48" s="1"/>
  <c r="H464" i="48"/>
  <c r="H463" i="48"/>
  <c r="M462" i="48" s="1"/>
  <c r="H462" i="48"/>
  <c r="H461" i="48"/>
  <c r="M460" i="48" s="1"/>
  <c r="H460" i="48"/>
  <c r="H459" i="48"/>
  <c r="M458" i="48" s="1"/>
  <c r="H458" i="48"/>
  <c r="H457" i="48"/>
  <c r="M456" i="48" s="1"/>
  <c r="H456" i="48"/>
  <c r="H455" i="48"/>
  <c r="M454" i="48" s="1"/>
  <c r="H454" i="48"/>
  <c r="H453" i="48"/>
  <c r="M452" i="48" s="1"/>
  <c r="H452" i="48"/>
  <c r="H451" i="48"/>
  <c r="M450" i="48" s="1"/>
  <c r="H450" i="48"/>
  <c r="H449" i="48"/>
  <c r="M448" i="48" s="1"/>
  <c r="H448" i="48"/>
  <c r="H447" i="48"/>
  <c r="M446" i="48" s="1"/>
  <c r="H446" i="48"/>
  <c r="H445" i="48"/>
  <c r="M444" i="48" s="1"/>
  <c r="H444" i="48"/>
  <c r="H443" i="48"/>
  <c r="M442" i="48" s="1"/>
  <c r="H442" i="48"/>
  <c r="H441" i="48"/>
  <c r="M440" i="48" s="1"/>
  <c r="H440" i="48"/>
  <c r="H439" i="48"/>
  <c r="M438" i="48" s="1"/>
  <c r="H438" i="48"/>
  <c r="H437" i="48"/>
  <c r="M436" i="48" s="1"/>
  <c r="H436" i="48"/>
  <c r="H435" i="48"/>
  <c r="M434" i="48" s="1"/>
  <c r="H434" i="48"/>
  <c r="H433" i="48"/>
  <c r="M432" i="48" s="1"/>
  <c r="H432" i="48"/>
  <c r="H431" i="48"/>
  <c r="M430" i="48" s="1"/>
  <c r="H430" i="48"/>
  <c r="H429" i="48"/>
  <c r="M428" i="48" s="1"/>
  <c r="H428" i="48"/>
  <c r="H427" i="48"/>
  <c r="M426" i="48" s="1"/>
  <c r="H426" i="48"/>
  <c r="H425" i="48"/>
  <c r="M424" i="48" s="1"/>
  <c r="H424" i="48"/>
  <c r="H423" i="48"/>
  <c r="M422" i="48" s="1"/>
  <c r="H422" i="48"/>
  <c r="H421" i="48"/>
  <c r="M420" i="48" s="1"/>
  <c r="H420" i="48"/>
  <c r="H419" i="48"/>
  <c r="M418" i="48" s="1"/>
  <c r="H418" i="48"/>
  <c r="H417" i="48"/>
  <c r="M416" i="48" s="1"/>
  <c r="H416" i="48"/>
  <c r="H415" i="48"/>
  <c r="M414" i="48" s="1"/>
  <c r="H414" i="48"/>
  <c r="H413" i="48"/>
  <c r="M412" i="48" s="1"/>
  <c r="H412" i="48"/>
  <c r="H411" i="48"/>
  <c r="M410" i="48" s="1"/>
  <c r="H410" i="48"/>
  <c r="H409" i="48"/>
  <c r="M408" i="48" s="1"/>
  <c r="H408" i="48"/>
  <c r="H407" i="48"/>
  <c r="M406" i="48" s="1"/>
  <c r="H406" i="48"/>
  <c r="H405" i="48"/>
  <c r="M404" i="48" s="1"/>
  <c r="H404" i="48"/>
  <c r="H403" i="48"/>
  <c r="M402" i="48" s="1"/>
  <c r="H402" i="48"/>
  <c r="H401" i="48"/>
  <c r="M400" i="48" s="1"/>
  <c r="H400" i="48"/>
  <c r="L268" i="48"/>
  <c r="H269" i="48"/>
  <c r="G269" i="48"/>
  <c r="I269" i="48"/>
  <c r="J269" i="48"/>
  <c r="H266" i="48"/>
  <c r="J266" i="48"/>
  <c r="G266" i="48"/>
  <c r="I266" i="48"/>
  <c r="H258" i="48"/>
  <c r="J258" i="48"/>
  <c r="G258" i="48"/>
  <c r="L257" i="48" s="1"/>
  <c r="I258" i="48"/>
  <c r="H250" i="48"/>
  <c r="J250" i="48"/>
  <c r="G250" i="48"/>
  <c r="L249" i="48" s="1"/>
  <c r="I250" i="48"/>
  <c r="I199" i="48"/>
  <c r="G199" i="48"/>
  <c r="L198" i="48" s="1"/>
  <c r="H199" i="48"/>
  <c r="M198" i="48" s="1"/>
  <c r="J199" i="48"/>
  <c r="H175" i="48"/>
  <c r="I175" i="48"/>
  <c r="J175" i="48"/>
  <c r="G175" i="48"/>
  <c r="L174" i="48" s="1"/>
  <c r="H167" i="48"/>
  <c r="I167" i="48"/>
  <c r="J167" i="48"/>
  <c r="G167" i="48"/>
  <c r="L166" i="48" s="1"/>
  <c r="H159" i="48"/>
  <c r="I159" i="48"/>
  <c r="J159" i="48"/>
  <c r="G159" i="48"/>
  <c r="L158" i="48" s="1"/>
  <c r="H151" i="48"/>
  <c r="I151" i="48"/>
  <c r="J151" i="48"/>
  <c r="G151" i="48"/>
  <c r="L150" i="48" s="1"/>
  <c r="H143" i="48"/>
  <c r="I143" i="48"/>
  <c r="J143" i="48"/>
  <c r="G143" i="48"/>
  <c r="L142" i="48" s="1"/>
  <c r="H135" i="48"/>
  <c r="I135" i="48"/>
  <c r="J135" i="48"/>
  <c r="G135" i="48"/>
  <c r="L134" i="48" s="1"/>
  <c r="G527" i="48"/>
  <c r="G526" i="48"/>
  <c r="G525" i="48"/>
  <c r="L524" i="48" s="1"/>
  <c r="G524" i="48"/>
  <c r="L523" i="48" s="1"/>
  <c r="G523" i="48"/>
  <c r="L522" i="48" s="1"/>
  <c r="G522" i="48"/>
  <c r="G521" i="48"/>
  <c r="L520" i="48" s="1"/>
  <c r="G520" i="48"/>
  <c r="L519" i="48" s="1"/>
  <c r="G519" i="48"/>
  <c r="L518" i="48" s="1"/>
  <c r="G518" i="48"/>
  <c r="G517" i="48"/>
  <c r="L516" i="48" s="1"/>
  <c r="G516" i="48"/>
  <c r="L515" i="48" s="1"/>
  <c r="G515" i="48"/>
  <c r="L514" i="48" s="1"/>
  <c r="G514" i="48"/>
  <c r="G513" i="48"/>
  <c r="L512" i="48" s="1"/>
  <c r="G512" i="48"/>
  <c r="L511" i="48" s="1"/>
  <c r="G511" i="48"/>
  <c r="L510" i="48" s="1"/>
  <c r="G510" i="48"/>
  <c r="G509" i="48"/>
  <c r="L508" i="48" s="1"/>
  <c r="G508" i="48"/>
  <c r="L507" i="48" s="1"/>
  <c r="G507" i="48"/>
  <c r="L506" i="48" s="1"/>
  <c r="G506" i="48"/>
  <c r="G505" i="48"/>
  <c r="L504" i="48" s="1"/>
  <c r="G504" i="48"/>
  <c r="L503" i="48" s="1"/>
  <c r="G503" i="48"/>
  <c r="L502" i="48" s="1"/>
  <c r="G502" i="48"/>
  <c r="G501" i="48"/>
  <c r="L500" i="48" s="1"/>
  <c r="G500" i="48"/>
  <c r="L499" i="48" s="1"/>
  <c r="G499" i="48"/>
  <c r="L498" i="48" s="1"/>
  <c r="G498" i="48"/>
  <c r="G497" i="48"/>
  <c r="L496" i="48" s="1"/>
  <c r="G496" i="48"/>
  <c r="L495" i="48" s="1"/>
  <c r="G495" i="48"/>
  <c r="L494" i="48" s="1"/>
  <c r="G494" i="48"/>
  <c r="G493" i="48"/>
  <c r="L492" i="48" s="1"/>
  <c r="G492" i="48"/>
  <c r="L491" i="48" s="1"/>
  <c r="G491" i="48"/>
  <c r="L490" i="48" s="1"/>
  <c r="G490" i="48"/>
  <c r="G489" i="48"/>
  <c r="L488" i="48" s="1"/>
  <c r="G488" i="48"/>
  <c r="L487" i="48" s="1"/>
  <c r="G486" i="48"/>
  <c r="G483" i="48"/>
  <c r="G480" i="48"/>
  <c r="G478" i="48"/>
  <c r="G476" i="48"/>
  <c r="G474" i="48"/>
  <c r="G472" i="48"/>
  <c r="L471" i="48" s="1"/>
  <c r="G471" i="48"/>
  <c r="L470" i="48" s="1"/>
  <c r="G470" i="48"/>
  <c r="L469" i="48" s="1"/>
  <c r="G469" i="48"/>
  <c r="G468" i="48"/>
  <c r="L467" i="48" s="1"/>
  <c r="G467" i="48"/>
  <c r="L466" i="48" s="1"/>
  <c r="G466" i="48"/>
  <c r="L465" i="48" s="1"/>
  <c r="G465" i="48"/>
  <c r="G464" i="48"/>
  <c r="L463" i="48" s="1"/>
  <c r="G463" i="48"/>
  <c r="L462" i="48" s="1"/>
  <c r="G462" i="48"/>
  <c r="L461" i="48" s="1"/>
  <c r="G461" i="48"/>
  <c r="G460" i="48"/>
  <c r="L459" i="48" s="1"/>
  <c r="G459" i="48"/>
  <c r="L458" i="48" s="1"/>
  <c r="G458" i="48"/>
  <c r="L457" i="48" s="1"/>
  <c r="G457" i="48"/>
  <c r="G456" i="48"/>
  <c r="L455" i="48" s="1"/>
  <c r="G455" i="48"/>
  <c r="L454" i="48" s="1"/>
  <c r="G454" i="48"/>
  <c r="L453" i="48" s="1"/>
  <c r="G453" i="48"/>
  <c r="G452" i="48"/>
  <c r="L451" i="48" s="1"/>
  <c r="G451" i="48"/>
  <c r="L450" i="48" s="1"/>
  <c r="G450" i="48"/>
  <c r="L449" i="48" s="1"/>
  <c r="G449" i="48"/>
  <c r="G448" i="48"/>
  <c r="L447" i="48" s="1"/>
  <c r="G447" i="48"/>
  <c r="L446" i="48" s="1"/>
  <c r="G446" i="48"/>
  <c r="L445" i="48" s="1"/>
  <c r="G445" i="48"/>
  <c r="G444" i="48"/>
  <c r="L443" i="48" s="1"/>
  <c r="G443" i="48"/>
  <c r="L442" i="48" s="1"/>
  <c r="G442" i="48"/>
  <c r="L441" i="48" s="1"/>
  <c r="G441" i="48"/>
  <c r="G440" i="48"/>
  <c r="L439" i="48" s="1"/>
  <c r="G439" i="48"/>
  <c r="L438" i="48" s="1"/>
  <c r="G438" i="48"/>
  <c r="L437" i="48" s="1"/>
  <c r="G437" i="48"/>
  <c r="G436" i="48"/>
  <c r="L435" i="48" s="1"/>
  <c r="G435" i="48"/>
  <c r="L434" i="48" s="1"/>
  <c r="G434" i="48"/>
  <c r="L433" i="48" s="1"/>
  <c r="G433" i="48"/>
  <c r="G432" i="48"/>
  <c r="L431" i="48" s="1"/>
  <c r="G431" i="48"/>
  <c r="L430" i="48" s="1"/>
  <c r="G430" i="48"/>
  <c r="L429" i="48" s="1"/>
  <c r="G429" i="48"/>
  <c r="G428" i="48"/>
  <c r="L427" i="48" s="1"/>
  <c r="G427" i="48"/>
  <c r="L426" i="48" s="1"/>
  <c r="G426" i="48"/>
  <c r="L425" i="48" s="1"/>
  <c r="G425" i="48"/>
  <c r="G424" i="48"/>
  <c r="L423" i="48" s="1"/>
  <c r="G423" i="48"/>
  <c r="L422" i="48" s="1"/>
  <c r="G422" i="48"/>
  <c r="L421" i="48" s="1"/>
  <c r="G421" i="48"/>
  <c r="G420" i="48"/>
  <c r="L419" i="48" s="1"/>
  <c r="G419" i="48"/>
  <c r="L418" i="48" s="1"/>
  <c r="G418" i="48"/>
  <c r="L417" i="48" s="1"/>
  <c r="G417" i="48"/>
  <c r="G416" i="48"/>
  <c r="L415" i="48" s="1"/>
  <c r="G415" i="48"/>
  <c r="L414" i="48" s="1"/>
  <c r="G414" i="48"/>
  <c r="L413" i="48" s="1"/>
  <c r="G413" i="48"/>
  <c r="G412" i="48"/>
  <c r="L411" i="48" s="1"/>
  <c r="G411" i="48"/>
  <c r="L410" i="48" s="1"/>
  <c r="G410" i="48"/>
  <c r="L409" i="48" s="1"/>
  <c r="G409" i="48"/>
  <c r="G408" i="48"/>
  <c r="L407" i="48" s="1"/>
  <c r="G407" i="48"/>
  <c r="L406" i="48" s="1"/>
  <c r="G406" i="48"/>
  <c r="L405" i="48" s="1"/>
  <c r="G405" i="48"/>
  <c r="G404" i="48"/>
  <c r="L403" i="48" s="1"/>
  <c r="G403" i="48"/>
  <c r="L402" i="48" s="1"/>
  <c r="G402" i="48"/>
  <c r="L401" i="48" s="1"/>
  <c r="G401" i="48"/>
  <c r="L400" i="48" s="1"/>
  <c r="L397" i="48"/>
  <c r="M394" i="48"/>
  <c r="L393" i="48"/>
  <c r="M390" i="48"/>
  <c r="L389" i="48"/>
  <c r="M386" i="48"/>
  <c r="L385" i="48"/>
  <c r="M382" i="48"/>
  <c r="L381" i="48"/>
  <c r="M378" i="48"/>
  <c r="L377" i="48"/>
  <c r="M374" i="48"/>
  <c r="L373" i="48"/>
  <c r="M369" i="48"/>
  <c r="M367" i="48"/>
  <c r="M365" i="48"/>
  <c r="M363" i="48"/>
  <c r="M361" i="48"/>
  <c r="M359" i="48"/>
  <c r="M357" i="48"/>
  <c r="M355" i="48"/>
  <c r="M353" i="48"/>
  <c r="M351" i="48"/>
  <c r="M349" i="48"/>
  <c r="M347" i="48"/>
  <c r="M345" i="48"/>
  <c r="M343" i="48"/>
  <c r="M341" i="48"/>
  <c r="M339" i="48"/>
  <c r="M337" i="48"/>
  <c r="M335" i="48"/>
  <c r="M333" i="48"/>
  <c r="M331" i="48"/>
  <c r="M329" i="48"/>
  <c r="M327" i="48"/>
  <c r="M325" i="48"/>
  <c r="M323" i="48"/>
  <c r="M321" i="48"/>
  <c r="M319" i="48"/>
  <c r="M317" i="48"/>
  <c r="M315" i="48"/>
  <c r="M313" i="48"/>
  <c r="M311" i="48"/>
  <c r="M309" i="48"/>
  <c r="M307" i="48"/>
  <c r="M305" i="48"/>
  <c r="M303" i="48"/>
  <c r="M301" i="48"/>
  <c r="M299" i="48"/>
  <c r="M297" i="48"/>
  <c r="M295" i="48"/>
  <c r="M293" i="48"/>
  <c r="M291" i="48"/>
  <c r="M289" i="48"/>
  <c r="M287" i="48"/>
  <c r="M285" i="48"/>
  <c r="M283" i="48"/>
  <c r="M281" i="48"/>
  <c r="M279" i="48"/>
  <c r="M277" i="48"/>
  <c r="M275" i="48"/>
  <c r="M273" i="48"/>
  <c r="M271" i="48"/>
  <c r="H237" i="48"/>
  <c r="I237" i="48"/>
  <c r="J237" i="48"/>
  <c r="G237" i="48"/>
  <c r="L236" i="48" s="1"/>
  <c r="L228" i="48"/>
  <c r="H229" i="48"/>
  <c r="M228" i="48" s="1"/>
  <c r="I229" i="48"/>
  <c r="J229" i="48"/>
  <c r="G229" i="48"/>
  <c r="H221" i="48"/>
  <c r="I221" i="48"/>
  <c r="J221" i="48"/>
  <c r="G221" i="48"/>
  <c r="L220" i="48" s="1"/>
  <c r="H213" i="48"/>
  <c r="M212" i="48" s="1"/>
  <c r="I213" i="48"/>
  <c r="J213" i="48"/>
  <c r="G213" i="48"/>
  <c r="L213" i="48" s="1"/>
  <c r="H205" i="48"/>
  <c r="I205" i="48"/>
  <c r="J205" i="48"/>
  <c r="G205" i="48"/>
  <c r="L204" i="48" s="1"/>
  <c r="G485" i="48"/>
  <c r="L484" i="48" s="1"/>
  <c r="G484" i="48"/>
  <c r="L483" i="48" s="1"/>
  <c r="G482" i="48"/>
  <c r="L481" i="48" s="1"/>
  <c r="G481" i="48"/>
  <c r="L480" i="48" s="1"/>
  <c r="G479" i="48"/>
  <c r="L478" i="48" s="1"/>
  <c r="G477" i="48"/>
  <c r="L476" i="48" s="1"/>
  <c r="G475" i="48"/>
  <c r="L474" i="48" s="1"/>
  <c r="G473" i="48"/>
  <c r="L472" i="48" s="1"/>
  <c r="J400" i="48"/>
  <c r="M399" i="48"/>
  <c r="M371" i="48"/>
  <c r="H262" i="48"/>
  <c r="J262" i="48"/>
  <c r="G262" i="48"/>
  <c r="I262" i="48"/>
  <c r="H254" i="48"/>
  <c r="J254" i="48"/>
  <c r="G254" i="48"/>
  <c r="L253" i="48" s="1"/>
  <c r="I254" i="48"/>
  <c r="H246" i="48"/>
  <c r="M245" i="48" s="1"/>
  <c r="J246" i="48"/>
  <c r="G246" i="48"/>
  <c r="I246" i="48"/>
  <c r="L271" i="48"/>
  <c r="G272" i="48"/>
  <c r="L272" i="48" s="1"/>
  <c r="L264" i="48"/>
  <c r="H265" i="48"/>
  <c r="J265" i="48"/>
  <c r="L260" i="48"/>
  <c r="H261" i="48"/>
  <c r="J261" i="48"/>
  <c r="L256" i="48"/>
  <c r="H257" i="48"/>
  <c r="J257" i="48"/>
  <c r="L252" i="48"/>
  <c r="H253" i="48"/>
  <c r="J253" i="48"/>
  <c r="L248" i="48"/>
  <c r="H249" i="48"/>
  <c r="J249" i="48"/>
  <c r="H245" i="48"/>
  <c r="J245" i="48"/>
  <c r="H241" i="48"/>
  <c r="J241" i="48"/>
  <c r="L237" i="48"/>
  <c r="H238" i="48"/>
  <c r="M237" i="48" s="1"/>
  <c r="I238" i="48"/>
  <c r="J238" i="48"/>
  <c r="L233" i="48"/>
  <c r="H234" i="48"/>
  <c r="M233" i="48" s="1"/>
  <c r="I234" i="48"/>
  <c r="J234" i="48"/>
  <c r="L229" i="48"/>
  <c r="H230" i="48"/>
  <c r="M229" i="48" s="1"/>
  <c r="I230" i="48"/>
  <c r="J230" i="48"/>
  <c r="L225" i="48"/>
  <c r="H226" i="48"/>
  <c r="M225" i="48" s="1"/>
  <c r="I226" i="48"/>
  <c r="J226" i="48"/>
  <c r="L221" i="48"/>
  <c r="H222" i="48"/>
  <c r="M221" i="48" s="1"/>
  <c r="I222" i="48"/>
  <c r="J222" i="48"/>
  <c r="L217" i="48"/>
  <c r="H218" i="48"/>
  <c r="M217" i="48" s="1"/>
  <c r="I218" i="48"/>
  <c r="J218" i="48"/>
  <c r="H214" i="48"/>
  <c r="M213" i="48"/>
  <c r="I214" i="48"/>
  <c r="J214" i="48"/>
  <c r="L209" i="48"/>
  <c r="H210" i="48"/>
  <c r="M209" i="48" s="1"/>
  <c r="I210" i="48"/>
  <c r="J210" i="48"/>
  <c r="H206" i="48"/>
  <c r="M205" i="48" s="1"/>
  <c r="I206" i="48"/>
  <c r="J206" i="48"/>
  <c r="L269" i="48"/>
  <c r="H270" i="48"/>
  <c r="L267" i="48"/>
  <c r="H268" i="48"/>
  <c r="J268" i="48"/>
  <c r="L263" i="48"/>
  <c r="H264" i="48"/>
  <c r="J264" i="48"/>
  <c r="M263" i="48"/>
  <c r="L259" i="48"/>
  <c r="H260" i="48"/>
  <c r="J260" i="48"/>
  <c r="M259" i="48"/>
  <c r="L255" i="48"/>
  <c r="H256" i="48"/>
  <c r="J256" i="48"/>
  <c r="M255" i="48"/>
  <c r="L251" i="48"/>
  <c r="H252" i="48"/>
  <c r="J252" i="48"/>
  <c r="M251" i="48"/>
  <c r="L247" i="48"/>
  <c r="H248" i="48"/>
  <c r="J248" i="48"/>
  <c r="M247" i="48"/>
  <c r="L243" i="48"/>
  <c r="H244" i="48"/>
  <c r="J244" i="48"/>
  <c r="H240" i="48"/>
  <c r="J240" i="48"/>
  <c r="H239" i="48"/>
  <c r="I239" i="48"/>
  <c r="J239" i="48"/>
  <c r="H235" i="48"/>
  <c r="M234" i="48" s="1"/>
  <c r="I235" i="48"/>
  <c r="J235" i="48"/>
  <c r="H231" i="48"/>
  <c r="M230" i="48" s="1"/>
  <c r="I231" i="48"/>
  <c r="J231" i="48"/>
  <c r="H227" i="48"/>
  <c r="M226" i="48" s="1"/>
  <c r="I227" i="48"/>
  <c r="J227" i="48"/>
  <c r="H223" i="48"/>
  <c r="M222" i="48" s="1"/>
  <c r="I223" i="48"/>
  <c r="J223" i="48"/>
  <c r="L218" i="48"/>
  <c r="H219" i="48"/>
  <c r="M218" i="48" s="1"/>
  <c r="I219" i="48"/>
  <c r="J219" i="48"/>
  <c r="H215" i="48"/>
  <c r="M214" i="48" s="1"/>
  <c r="I215" i="48"/>
  <c r="J215" i="48"/>
  <c r="H211" i="48"/>
  <c r="M210" i="48" s="1"/>
  <c r="I211" i="48"/>
  <c r="J211" i="48"/>
  <c r="H207" i="48"/>
  <c r="I207" i="48"/>
  <c r="J207" i="48"/>
  <c r="I203" i="48"/>
  <c r="G203" i="48"/>
  <c r="L203" i="48" s="1"/>
  <c r="H203" i="48"/>
  <c r="M202" i="48" s="1"/>
  <c r="J203" i="48"/>
  <c r="H179" i="48"/>
  <c r="I179" i="48"/>
  <c r="J179" i="48"/>
  <c r="G179" i="48"/>
  <c r="L178" i="48" s="1"/>
  <c r="H171" i="48"/>
  <c r="I171" i="48"/>
  <c r="J171" i="48"/>
  <c r="G171" i="48"/>
  <c r="L170" i="48" s="1"/>
  <c r="H163" i="48"/>
  <c r="I163" i="48"/>
  <c r="J163" i="48"/>
  <c r="G163" i="48"/>
  <c r="L162" i="48" s="1"/>
  <c r="H155" i="48"/>
  <c r="I155" i="48"/>
  <c r="J155" i="48"/>
  <c r="G155" i="48"/>
  <c r="L154" i="48" s="1"/>
  <c r="H147" i="48"/>
  <c r="I147" i="48"/>
  <c r="J147" i="48"/>
  <c r="G147" i="48"/>
  <c r="L146" i="48" s="1"/>
  <c r="H139" i="48"/>
  <c r="I139" i="48"/>
  <c r="J139" i="48"/>
  <c r="G139" i="48"/>
  <c r="L138" i="48" s="1"/>
  <c r="L128" i="48"/>
  <c r="L127" i="48"/>
  <c r="M125" i="48"/>
  <c r="M124" i="48"/>
  <c r="L120" i="48"/>
  <c r="L119" i="48"/>
  <c r="M117" i="48"/>
  <c r="M116" i="48"/>
  <c r="J270" i="48"/>
  <c r="I268" i="48"/>
  <c r="H267" i="48"/>
  <c r="M267" i="48" s="1"/>
  <c r="J267" i="48"/>
  <c r="M266" i="48"/>
  <c r="H263" i="48"/>
  <c r="M262" i="48" s="1"/>
  <c r="J263" i="48"/>
  <c r="L258" i="48"/>
  <c r="H259" i="48"/>
  <c r="M258" i="48" s="1"/>
  <c r="J259" i="48"/>
  <c r="L254" i="48"/>
  <c r="H255" i="48"/>
  <c r="M254" i="48" s="1"/>
  <c r="J255" i="48"/>
  <c r="L250" i="48"/>
  <c r="H251" i="48"/>
  <c r="M250" i="48" s="1"/>
  <c r="J251" i="48"/>
  <c r="L246" i="48"/>
  <c r="H247" i="48"/>
  <c r="M246" i="48" s="1"/>
  <c r="J247" i="48"/>
  <c r="G245" i="48"/>
  <c r="L244" i="48" s="1"/>
  <c r="I244" i="48"/>
  <c r="L242" i="48"/>
  <c r="H243" i="48"/>
  <c r="J243" i="48"/>
  <c r="G241" i="48"/>
  <c r="L240" i="48" s="1"/>
  <c r="I240" i="48"/>
  <c r="G239" i="48"/>
  <c r="L239" i="48" s="1"/>
  <c r="L235" i="48"/>
  <c r="H236" i="48"/>
  <c r="M236" i="48" s="1"/>
  <c r="I236" i="48"/>
  <c r="J236" i="48"/>
  <c r="G235" i="48"/>
  <c r="L234" i="48" s="1"/>
  <c r="H232" i="48"/>
  <c r="I232" i="48"/>
  <c r="J232" i="48"/>
  <c r="G231" i="48"/>
  <c r="L230" i="48" s="1"/>
  <c r="H228" i="48"/>
  <c r="M227" i="48" s="1"/>
  <c r="I228" i="48"/>
  <c r="J228" i="48"/>
  <c r="G227" i="48"/>
  <c r="L226" i="48" s="1"/>
  <c r="H224" i="48"/>
  <c r="I224" i="48"/>
  <c r="J224" i="48"/>
  <c r="G223" i="48"/>
  <c r="L222" i="48" s="1"/>
  <c r="L219" i="48"/>
  <c r="H220" i="48"/>
  <c r="M220" i="48" s="1"/>
  <c r="M219" i="48"/>
  <c r="I220" i="48"/>
  <c r="J220" i="48"/>
  <c r="G219" i="48"/>
  <c r="H216" i="48"/>
  <c r="I216" i="48"/>
  <c r="J216" i="48"/>
  <c r="G215" i="48"/>
  <c r="L214" i="48" s="1"/>
  <c r="L211" i="48"/>
  <c r="H212" i="48"/>
  <c r="M211" i="48" s="1"/>
  <c r="I212" i="48"/>
  <c r="J212" i="48"/>
  <c r="G211" i="48"/>
  <c r="L210" i="48" s="1"/>
  <c r="H208" i="48"/>
  <c r="M208" i="48" s="1"/>
  <c r="I208" i="48"/>
  <c r="J208" i="48"/>
  <c r="G207" i="48"/>
  <c r="L206" i="48" s="1"/>
  <c r="H204" i="48"/>
  <c r="M204" i="48" s="1"/>
  <c r="I204" i="48"/>
  <c r="J204" i="48"/>
  <c r="I201" i="48"/>
  <c r="G201" i="48"/>
  <c r="L200" i="48" s="1"/>
  <c r="H201" i="48"/>
  <c r="M200" i="48" s="1"/>
  <c r="J201" i="48"/>
  <c r="L179" i="48"/>
  <c r="H180" i="48"/>
  <c r="M179" i="48" s="1"/>
  <c r="I180" i="48"/>
  <c r="J180" i="48"/>
  <c r="L175" i="48"/>
  <c r="H176" i="48"/>
  <c r="M175" i="48"/>
  <c r="I176" i="48"/>
  <c r="J176" i="48"/>
  <c r="L171" i="48"/>
  <c r="H172" i="48"/>
  <c r="M171" i="48" s="1"/>
  <c r="I172" i="48"/>
  <c r="J172" i="48"/>
  <c r="L167" i="48"/>
  <c r="H168" i="48"/>
  <c r="M167" i="48" s="1"/>
  <c r="I168" i="48"/>
  <c r="J168" i="48"/>
  <c r="L163" i="48"/>
  <c r="H164" i="48"/>
  <c r="M163" i="48" s="1"/>
  <c r="I164" i="48"/>
  <c r="J164" i="48"/>
  <c r="L159" i="48"/>
  <c r="H160" i="48"/>
  <c r="M159" i="48" s="1"/>
  <c r="I160" i="48"/>
  <c r="J160" i="48"/>
  <c r="L155" i="48"/>
  <c r="H156" i="48"/>
  <c r="I156" i="48"/>
  <c r="J156" i="48"/>
  <c r="L151" i="48"/>
  <c r="H152" i="48"/>
  <c r="M151" i="48"/>
  <c r="I152" i="48"/>
  <c r="J152" i="48"/>
  <c r="H148" i="48"/>
  <c r="M147" i="48" s="1"/>
  <c r="I148" i="48"/>
  <c r="J148" i="48"/>
  <c r="L143" i="48"/>
  <c r="H144" i="48"/>
  <c r="M143" i="48" s="1"/>
  <c r="I144" i="48"/>
  <c r="J144" i="48"/>
  <c r="L139" i="48"/>
  <c r="H140" i="48"/>
  <c r="M139" i="48" s="1"/>
  <c r="I140" i="48"/>
  <c r="J140" i="48"/>
  <c r="L135" i="48"/>
  <c r="H136" i="48"/>
  <c r="M135" i="48" s="1"/>
  <c r="I136" i="48"/>
  <c r="J136" i="48"/>
  <c r="G132" i="48"/>
  <c r="H132" i="48"/>
  <c r="M131" i="48" s="1"/>
  <c r="L131" i="48"/>
  <c r="I132" i="48"/>
  <c r="J132" i="48"/>
  <c r="M201" i="48"/>
  <c r="I202" i="48"/>
  <c r="M199" i="48"/>
  <c r="I200" i="48"/>
  <c r="L197" i="48"/>
  <c r="I198" i="48"/>
  <c r="H181" i="48"/>
  <c r="M180" i="48" s="1"/>
  <c r="I181" i="48"/>
  <c r="J181" i="48"/>
  <c r="H177" i="48"/>
  <c r="M176" i="48" s="1"/>
  <c r="I177" i="48"/>
  <c r="J177" i="48"/>
  <c r="H173" i="48"/>
  <c r="M172" i="48" s="1"/>
  <c r="I173" i="48"/>
  <c r="J173" i="48"/>
  <c r="H169" i="48"/>
  <c r="M168" i="48" s="1"/>
  <c r="I169" i="48"/>
  <c r="J169" i="48"/>
  <c r="H165" i="48"/>
  <c r="M164" i="48" s="1"/>
  <c r="I165" i="48"/>
  <c r="J165" i="48"/>
  <c r="H161" i="48"/>
  <c r="M160" i="48" s="1"/>
  <c r="I161" i="48"/>
  <c r="J161" i="48"/>
  <c r="H157" i="48"/>
  <c r="M156" i="48" s="1"/>
  <c r="I157" i="48"/>
  <c r="J157" i="48"/>
  <c r="H153" i="48"/>
  <c r="M152" i="48" s="1"/>
  <c r="I153" i="48"/>
  <c r="J153" i="48"/>
  <c r="H149" i="48"/>
  <c r="M148" i="48" s="1"/>
  <c r="I149" i="48"/>
  <c r="J149" i="48"/>
  <c r="H145" i="48"/>
  <c r="M144" i="48" s="1"/>
  <c r="I145" i="48"/>
  <c r="J145" i="48"/>
  <c r="H141" i="48"/>
  <c r="M140" i="48"/>
  <c r="I141" i="48"/>
  <c r="J141" i="48"/>
  <c r="H137" i="48"/>
  <c r="M136" i="48"/>
  <c r="I137" i="48"/>
  <c r="J137" i="48"/>
  <c r="H133" i="48"/>
  <c r="I133" i="48"/>
  <c r="J133" i="48"/>
  <c r="M129" i="48"/>
  <c r="M128" i="48"/>
  <c r="L124" i="48"/>
  <c r="L123" i="48"/>
  <c r="M121" i="48"/>
  <c r="M120" i="48"/>
  <c r="L115" i="48"/>
  <c r="L116" i="48"/>
  <c r="H67" i="48"/>
  <c r="J67" i="48"/>
  <c r="G67" i="48"/>
  <c r="L66" i="48" s="1"/>
  <c r="I67" i="48"/>
  <c r="J202" i="48"/>
  <c r="L201" i="48"/>
  <c r="J200" i="48"/>
  <c r="L199" i="48"/>
  <c r="J198" i="48"/>
  <c r="L196" i="48"/>
  <c r="H197" i="48"/>
  <c r="M197" i="48" s="1"/>
  <c r="I197" i="48"/>
  <c r="L195" i="48"/>
  <c r="H196" i="48"/>
  <c r="I196" i="48"/>
  <c r="L194" i="48"/>
  <c r="H195" i="48"/>
  <c r="M194" i="48" s="1"/>
  <c r="I195" i="48"/>
  <c r="L193" i="48"/>
  <c r="H194" i="48"/>
  <c r="M193" i="48" s="1"/>
  <c r="I194" i="48"/>
  <c r="L192" i="48"/>
  <c r="H193" i="48"/>
  <c r="I193" i="48"/>
  <c r="L191" i="48"/>
  <c r="H192" i="48"/>
  <c r="I192" i="48"/>
  <c r="L190" i="48"/>
  <c r="H191" i="48"/>
  <c r="M190" i="48" s="1"/>
  <c r="I191" i="48"/>
  <c r="L189" i="48"/>
  <c r="H190" i="48"/>
  <c r="M189" i="48" s="1"/>
  <c r="I190" i="48"/>
  <c r="L188" i="48"/>
  <c r="H189" i="48"/>
  <c r="I189" i="48"/>
  <c r="L187" i="48"/>
  <c r="H188" i="48"/>
  <c r="I188" i="48"/>
  <c r="L186" i="48"/>
  <c r="H187" i="48"/>
  <c r="M186" i="48" s="1"/>
  <c r="I187" i="48"/>
  <c r="L185" i="48"/>
  <c r="H186" i="48"/>
  <c r="M185" i="48" s="1"/>
  <c r="I186" i="48"/>
  <c r="L184" i="48"/>
  <c r="H185" i="48"/>
  <c r="I185" i="48"/>
  <c r="L183" i="48"/>
  <c r="H184" i="48"/>
  <c r="I184" i="48"/>
  <c r="L182" i="48"/>
  <c r="H183" i="48"/>
  <c r="M182" i="48" s="1"/>
  <c r="I183" i="48"/>
  <c r="H182" i="48"/>
  <c r="M181" i="48" s="1"/>
  <c r="I182" i="48"/>
  <c r="J182" i="48"/>
  <c r="G181" i="48"/>
  <c r="L181" i="48" s="1"/>
  <c r="H178" i="48"/>
  <c r="M178" i="48" s="1"/>
  <c r="M177" i="48"/>
  <c r="I178" i="48"/>
  <c r="J178" i="48"/>
  <c r="G177" i="48"/>
  <c r="L176" i="48" s="1"/>
  <c r="H174" i="48"/>
  <c r="M173" i="48" s="1"/>
  <c r="I174" i="48"/>
  <c r="J174" i="48"/>
  <c r="G173" i="48"/>
  <c r="L173" i="48" s="1"/>
  <c r="H170" i="48"/>
  <c r="M170" i="48" s="1"/>
  <c r="M169" i="48"/>
  <c r="I170" i="48"/>
  <c r="J170" i="48"/>
  <c r="G169" i="48"/>
  <c r="L168" i="48" s="1"/>
  <c r="H166" i="48"/>
  <c r="M166" i="48" s="1"/>
  <c r="I166" i="48"/>
  <c r="J166" i="48"/>
  <c r="G165" i="48"/>
  <c r="L165" i="48" s="1"/>
  <c r="H162" i="48"/>
  <c r="M162" i="48" s="1"/>
  <c r="I162" i="48"/>
  <c r="J162" i="48"/>
  <c r="G161" i="48"/>
  <c r="L160" i="48" s="1"/>
  <c r="H158" i="48"/>
  <c r="M158" i="48" s="1"/>
  <c r="I158" i="48"/>
  <c r="J158" i="48"/>
  <c r="G157" i="48"/>
  <c r="L157" i="48" s="1"/>
  <c r="H154" i="48"/>
  <c r="M154" i="48" s="1"/>
  <c r="I154" i="48"/>
  <c r="J154" i="48"/>
  <c r="G153" i="48"/>
  <c r="L152" i="48" s="1"/>
  <c r="H150" i="48"/>
  <c r="M150" i="48" s="1"/>
  <c r="I150" i="48"/>
  <c r="J150" i="48"/>
  <c r="G149" i="48"/>
  <c r="L149" i="48" s="1"/>
  <c r="H146" i="48"/>
  <c r="M146" i="48" s="1"/>
  <c r="I146" i="48"/>
  <c r="J146" i="48"/>
  <c r="G145" i="48"/>
  <c r="L144" i="48" s="1"/>
  <c r="H142" i="48"/>
  <c r="M142" i="48" s="1"/>
  <c r="I142" i="48"/>
  <c r="J142" i="48"/>
  <c r="G141" i="48"/>
  <c r="L141" i="48" s="1"/>
  <c r="H138" i="48"/>
  <c r="M138" i="48" s="1"/>
  <c r="M137" i="48"/>
  <c r="I138" i="48"/>
  <c r="J138" i="48"/>
  <c r="G137" i="48"/>
  <c r="L136" i="48" s="1"/>
  <c r="H134" i="48"/>
  <c r="M134" i="48" s="1"/>
  <c r="I134" i="48"/>
  <c r="J134" i="48"/>
  <c r="G133" i="48"/>
  <c r="L133" i="48" s="1"/>
  <c r="H51" i="48"/>
  <c r="M50" i="48" s="1"/>
  <c r="G51" i="48"/>
  <c r="L51" i="48" s="1"/>
  <c r="J51" i="48"/>
  <c r="I51" i="48"/>
  <c r="L78" i="48"/>
  <c r="H79" i="48"/>
  <c r="J79" i="48"/>
  <c r="G79" i="48"/>
  <c r="L79" i="48" s="1"/>
  <c r="I79" i="48"/>
  <c r="H63" i="48"/>
  <c r="J63" i="48"/>
  <c r="G63" i="48"/>
  <c r="L62" i="48" s="1"/>
  <c r="I63" i="48"/>
  <c r="L114" i="48"/>
  <c r="L112" i="48"/>
  <c r="L110" i="48"/>
  <c r="L108" i="48"/>
  <c r="L106" i="48"/>
  <c r="L104" i="48"/>
  <c r="L102" i="48"/>
  <c r="L100" i="48"/>
  <c r="L98" i="48"/>
  <c r="L96" i="48"/>
  <c r="L94" i="48"/>
  <c r="L92" i="48"/>
  <c r="L90" i="48"/>
  <c r="L88" i="48"/>
  <c r="L86" i="48"/>
  <c r="L74" i="48"/>
  <c r="H75" i="48"/>
  <c r="J75" i="48"/>
  <c r="G75" i="48"/>
  <c r="I75" i="48"/>
  <c r="H59" i="48"/>
  <c r="M58" i="48" s="1"/>
  <c r="J59" i="48"/>
  <c r="G59" i="48"/>
  <c r="L58" i="48" s="1"/>
  <c r="I59" i="48"/>
  <c r="H47" i="48"/>
  <c r="G47" i="48"/>
  <c r="J47" i="48"/>
  <c r="I47" i="48"/>
  <c r="H71" i="48"/>
  <c r="J71" i="48"/>
  <c r="G71" i="48"/>
  <c r="L70" i="48" s="1"/>
  <c r="I71" i="48"/>
  <c r="H55" i="48"/>
  <c r="J55" i="48"/>
  <c r="G55" i="48"/>
  <c r="L54" i="48" s="1"/>
  <c r="I55" i="48"/>
  <c r="L82" i="48"/>
  <c r="H83" i="48"/>
  <c r="M83" i="48" s="1"/>
  <c r="I82" i="48"/>
  <c r="L80" i="48"/>
  <c r="H81" i="48"/>
  <c r="L77" i="48"/>
  <c r="H78" i="48"/>
  <c r="M77" i="48" s="1"/>
  <c r="J78" i="48"/>
  <c r="L73" i="48"/>
  <c r="H74" i="48"/>
  <c r="M73" i="48" s="1"/>
  <c r="J74" i="48"/>
  <c r="L69" i="48"/>
  <c r="H70" i="48"/>
  <c r="J70" i="48"/>
  <c r="L65" i="48"/>
  <c r="H66" i="48"/>
  <c r="J66" i="48"/>
  <c r="M65" i="48"/>
  <c r="L61" i="48"/>
  <c r="H62" i="48"/>
  <c r="J62" i="48"/>
  <c r="M61" i="48"/>
  <c r="L57" i="48"/>
  <c r="H58" i="48"/>
  <c r="J58" i="48"/>
  <c r="L53" i="48"/>
  <c r="H54" i="48"/>
  <c r="J54" i="48"/>
  <c r="H48" i="48"/>
  <c r="M47" i="48" s="1"/>
  <c r="J48" i="48"/>
  <c r="G48" i="48"/>
  <c r="L47" i="48" s="1"/>
  <c r="G44" i="48"/>
  <c r="L43" i="48" s="1"/>
  <c r="H44" i="48"/>
  <c r="J44" i="48"/>
  <c r="G84" i="48"/>
  <c r="L84" i="48" s="1"/>
  <c r="J83" i="48"/>
  <c r="J81" i="48"/>
  <c r="I78" i="48"/>
  <c r="L76" i="48"/>
  <c r="H77" i="48"/>
  <c r="J77" i="48"/>
  <c r="M76" i="48"/>
  <c r="I74" i="48"/>
  <c r="L72" i="48"/>
  <c r="H73" i="48"/>
  <c r="M72" i="48" s="1"/>
  <c r="J73" i="48"/>
  <c r="I70" i="48"/>
  <c r="L68" i="48"/>
  <c r="H69" i="48"/>
  <c r="J69" i="48"/>
  <c r="I66" i="48"/>
  <c r="L64" i="48"/>
  <c r="H65" i="48"/>
  <c r="J65" i="48"/>
  <c r="I62" i="48"/>
  <c r="L60" i="48"/>
  <c r="H61" i="48"/>
  <c r="J61" i="48"/>
  <c r="I58" i="48"/>
  <c r="L56" i="48"/>
  <c r="H57" i="48"/>
  <c r="M56" i="48" s="1"/>
  <c r="J57" i="48"/>
  <c r="I54" i="48"/>
  <c r="L52" i="48"/>
  <c r="H53" i="48"/>
  <c r="M53" i="48" s="1"/>
  <c r="J53" i="48"/>
  <c r="H49" i="48"/>
  <c r="G49" i="48"/>
  <c r="L48" i="48" s="1"/>
  <c r="J49" i="48"/>
  <c r="I48" i="48"/>
  <c r="H45" i="48"/>
  <c r="G45" i="48"/>
  <c r="L44" i="48" s="1"/>
  <c r="M44" i="48"/>
  <c r="J45" i="48"/>
  <c r="I44" i="48"/>
  <c r="L81" i="48"/>
  <c r="H82" i="48"/>
  <c r="M81" i="48" s="1"/>
  <c r="H80" i="48"/>
  <c r="J80" i="48"/>
  <c r="M79" i="48"/>
  <c r="L75" i="48"/>
  <c r="H76" i="48"/>
  <c r="J76" i="48"/>
  <c r="M75" i="48"/>
  <c r="H72" i="48"/>
  <c r="J72" i="48"/>
  <c r="M71" i="48"/>
  <c r="L67" i="48"/>
  <c r="H68" i="48"/>
  <c r="J68" i="48"/>
  <c r="M67" i="48"/>
  <c r="H64" i="48"/>
  <c r="M64" i="48" s="1"/>
  <c r="J64" i="48"/>
  <c r="H60" i="48"/>
  <c r="M60" i="48" s="1"/>
  <c r="J60" i="48"/>
  <c r="H56" i="48"/>
  <c r="J56" i="48"/>
  <c r="M55" i="48"/>
  <c r="H52" i="48"/>
  <c r="J52" i="48"/>
  <c r="M51" i="48"/>
  <c r="H50" i="48"/>
  <c r="J50" i="48"/>
  <c r="G50" i="48"/>
  <c r="H46" i="48"/>
  <c r="M46" i="48" s="1"/>
  <c r="J46" i="48"/>
  <c r="G46" i="48"/>
  <c r="L46" i="48" s="1"/>
  <c r="H43" i="48"/>
  <c r="M42" i="48" s="1"/>
  <c r="L42" i="48"/>
  <c r="H42" i="48"/>
  <c r="L41" i="48"/>
  <c r="H41" i="48"/>
  <c r="M40" i="48" s="1"/>
  <c r="L40" i="48"/>
  <c r="H40" i="48"/>
  <c r="L39" i="48"/>
  <c r="H39" i="48"/>
  <c r="M38" i="48" s="1"/>
  <c r="L38" i="48"/>
  <c r="H38" i="48"/>
  <c r="L37" i="48"/>
  <c r="H37" i="48"/>
  <c r="M36" i="48" s="1"/>
  <c r="L36" i="48"/>
  <c r="H36" i="48"/>
  <c r="L35" i="48"/>
  <c r="H35" i="48"/>
  <c r="M34" i="48" s="1"/>
  <c r="L34" i="48"/>
  <c r="H34" i="48"/>
  <c r="L33" i="48"/>
  <c r="H33" i="48"/>
  <c r="M32" i="48" s="1"/>
  <c r="L32" i="48"/>
  <c r="H32" i="48"/>
  <c r="L31" i="48"/>
  <c r="H31" i="48"/>
  <c r="M30" i="48" s="1"/>
  <c r="L30" i="48"/>
  <c r="H30" i="48"/>
  <c r="L29" i="48"/>
  <c r="H29" i="48"/>
  <c r="M28" i="48" s="1"/>
  <c r="L28" i="48"/>
  <c r="H28" i="48"/>
  <c r="L27" i="48"/>
  <c r="H27" i="48"/>
  <c r="M26" i="48" s="1"/>
  <c r="L26" i="48"/>
  <c r="H26" i="48"/>
  <c r="L25" i="48"/>
  <c r="H25" i="48"/>
  <c r="M24" i="48" s="1"/>
  <c r="L24" i="48"/>
  <c r="H24" i="48"/>
  <c r="L23" i="48"/>
  <c r="H23" i="48"/>
  <c r="M22" i="48" s="1"/>
  <c r="L22" i="48"/>
  <c r="H22" i="48"/>
  <c r="L21" i="48"/>
  <c r="H21" i="48"/>
  <c r="M20" i="48" s="1"/>
  <c r="L20" i="48"/>
  <c r="H20" i="48"/>
  <c r="L19" i="48"/>
  <c r="H19" i="48"/>
  <c r="M18" i="48" s="1"/>
  <c r="L18" i="48"/>
  <c r="H18" i="48"/>
  <c r="L17" i="48"/>
  <c r="H17" i="48"/>
  <c r="M16" i="48" s="1"/>
  <c r="L16" i="48"/>
  <c r="H16" i="48"/>
  <c r="L15" i="48"/>
  <c r="H15" i="48"/>
  <c r="M14" i="48" s="1"/>
  <c r="L14" i="48"/>
  <c r="H14" i="48"/>
  <c r="L13" i="48"/>
  <c r="H13" i="48"/>
  <c r="M12" i="48" s="1"/>
  <c r="L12" i="48"/>
  <c r="H12" i="48"/>
  <c r="L11" i="48"/>
  <c r="H11" i="48"/>
  <c r="M10" i="48" s="1"/>
  <c r="L10" i="48"/>
  <c r="H10" i="48"/>
  <c r="H9" i="48"/>
  <c r="G9" i="48"/>
  <c r="L9" i="48" s="1"/>
  <c r="K560" i="48"/>
  <c r="J560" i="48" s="1"/>
  <c r="K559" i="48"/>
  <c r="G559" i="48" s="1"/>
  <c r="F560" i="48"/>
  <c r="F559" i="48"/>
  <c r="L147" i="48" l="1"/>
  <c r="M155" i="48"/>
  <c r="M203" i="48"/>
  <c r="L227" i="48"/>
  <c r="M243" i="48"/>
  <c r="L205" i="48"/>
  <c r="L212" i="48"/>
  <c r="L404" i="48"/>
  <c r="L408" i="48"/>
  <c r="L412" i="48"/>
  <c r="L416" i="48"/>
  <c r="L420" i="48"/>
  <c r="L424" i="48"/>
  <c r="L428" i="48"/>
  <c r="L432" i="48"/>
  <c r="L436" i="48"/>
  <c r="L440" i="48"/>
  <c r="L444" i="48"/>
  <c r="L448" i="48"/>
  <c r="L452" i="48"/>
  <c r="L456" i="48"/>
  <c r="L460" i="48"/>
  <c r="L464" i="48"/>
  <c r="L468" i="48"/>
  <c r="L473" i="48"/>
  <c r="L489" i="48"/>
  <c r="L493" i="48"/>
  <c r="L497" i="48"/>
  <c r="L501" i="48"/>
  <c r="L505" i="48"/>
  <c r="L509" i="48"/>
  <c r="L513" i="48"/>
  <c r="L517" i="48"/>
  <c r="L521" i="48"/>
  <c r="L525" i="48"/>
  <c r="M522" i="48"/>
  <c r="M232" i="48"/>
  <c r="M94" i="48"/>
  <c r="L103" i="48"/>
  <c r="M110" i="48"/>
  <c r="L107" i="48"/>
  <c r="L273" i="48"/>
  <c r="M383" i="48"/>
  <c r="L49" i="48"/>
  <c r="M63" i="48"/>
  <c r="M49" i="48"/>
  <c r="M69" i="48"/>
  <c r="M66" i="48"/>
  <c r="M145" i="48"/>
  <c r="L231" i="48"/>
  <c r="M235" i="48"/>
  <c r="M206" i="48"/>
  <c r="M238" i="48"/>
  <c r="M253" i="48"/>
  <c r="L485" i="48"/>
  <c r="M249" i="48"/>
  <c r="M216" i="48"/>
  <c r="M241" i="48"/>
  <c r="M6" i="48"/>
  <c r="M108" i="48"/>
  <c r="M100" i="48"/>
  <c r="L370" i="48"/>
  <c r="L375" i="48"/>
  <c r="L356" i="48"/>
  <c r="L364" i="48"/>
  <c r="M381" i="48"/>
  <c r="M397" i="48"/>
  <c r="M132" i="48"/>
  <c r="M59" i="48"/>
  <c r="M80" i="48"/>
  <c r="M54" i="48"/>
  <c r="M70" i="48"/>
  <c r="M153" i="48"/>
  <c r="M184" i="48"/>
  <c r="M188" i="48"/>
  <c r="M192" i="48"/>
  <c r="L223" i="48"/>
  <c r="M240" i="48"/>
  <c r="M264" i="48"/>
  <c r="M261" i="48"/>
  <c r="L477" i="48"/>
  <c r="M268" i="48"/>
  <c r="M104" i="48"/>
  <c r="L101" i="48"/>
  <c r="L360" i="48"/>
  <c r="L368" i="48"/>
  <c r="L358" i="48"/>
  <c r="L362" i="48"/>
  <c r="M45" i="48"/>
  <c r="L71" i="48"/>
  <c r="M57" i="48"/>
  <c r="M161" i="48"/>
  <c r="M183" i="48"/>
  <c r="M187" i="48"/>
  <c r="M191" i="48"/>
  <c r="M195" i="48"/>
  <c r="L245" i="48"/>
  <c r="L479" i="48"/>
  <c r="L241" i="48"/>
  <c r="M8" i="48"/>
  <c r="L8" i="48"/>
  <c r="M389" i="48"/>
  <c r="M3" i="48"/>
  <c r="M5" i="48"/>
  <c r="M7" i="48"/>
  <c r="L7" i="48"/>
  <c r="M48" i="48"/>
  <c r="M52" i="48"/>
  <c r="M68" i="48"/>
  <c r="L83" i="48"/>
  <c r="M62" i="48"/>
  <c r="L50" i="48"/>
  <c r="L132" i="48"/>
  <c r="L148" i="48"/>
  <c r="L164" i="48"/>
  <c r="L180" i="48"/>
  <c r="L202" i="48"/>
  <c r="M244" i="48"/>
  <c r="M256" i="48"/>
  <c r="L262" i="48"/>
  <c r="L261" i="48"/>
  <c r="L482" i="48"/>
  <c r="M174" i="48"/>
  <c r="L45" i="48"/>
  <c r="M9" i="48"/>
  <c r="M11" i="48"/>
  <c r="M13" i="48"/>
  <c r="M15" i="48"/>
  <c r="M17" i="48"/>
  <c r="M19" i="48"/>
  <c r="M21" i="48"/>
  <c r="M23" i="48"/>
  <c r="M25" i="48"/>
  <c r="M27" i="48"/>
  <c r="M29" i="48"/>
  <c r="M31" i="48"/>
  <c r="M33" i="48"/>
  <c r="M35" i="48"/>
  <c r="M37" i="48"/>
  <c r="M39" i="48"/>
  <c r="M41" i="48"/>
  <c r="L55" i="48"/>
  <c r="L59" i="48"/>
  <c r="L63" i="48"/>
  <c r="M82" i="48"/>
  <c r="M78" i="48"/>
  <c r="M133" i="48"/>
  <c r="L137" i="48"/>
  <c r="M141" i="48"/>
  <c r="L145" i="48"/>
  <c r="M149" i="48"/>
  <c r="L153" i="48"/>
  <c r="M157" i="48"/>
  <c r="L161" i="48"/>
  <c r="M165" i="48"/>
  <c r="L169" i="48"/>
  <c r="L177" i="48"/>
  <c r="M196" i="48"/>
  <c r="M207" i="48"/>
  <c r="M215" i="48"/>
  <c r="M223" i="48"/>
  <c r="M231" i="48"/>
  <c r="M242" i="48"/>
  <c r="M239" i="48"/>
  <c r="M252" i="48"/>
  <c r="L475" i="48"/>
  <c r="M43" i="48"/>
  <c r="L140" i="48"/>
  <c r="L156" i="48"/>
  <c r="L172" i="48"/>
  <c r="M270" i="48"/>
  <c r="M269" i="48"/>
  <c r="M248" i="48"/>
  <c r="M74" i="48"/>
  <c r="L207" i="48"/>
  <c r="L215" i="48"/>
  <c r="M260" i="48"/>
  <c r="L266" i="48"/>
  <c r="L265" i="48"/>
  <c r="M526" i="48"/>
  <c r="L238" i="48"/>
  <c r="L486" i="48"/>
  <c r="L526" i="48"/>
  <c r="M257" i="48"/>
  <c r="M265" i="48"/>
  <c r="M401" i="48"/>
  <c r="M403" i="48"/>
  <c r="M405" i="48"/>
  <c r="M407" i="48"/>
  <c r="M409" i="48"/>
  <c r="M411" i="48"/>
  <c r="M413" i="48"/>
  <c r="M415" i="48"/>
  <c r="M417" i="48"/>
  <c r="M419" i="48"/>
  <c r="M421" i="48"/>
  <c r="M423" i="48"/>
  <c r="M425" i="48"/>
  <c r="M427" i="48"/>
  <c r="M429" i="48"/>
  <c r="M431" i="48"/>
  <c r="M433" i="48"/>
  <c r="M435" i="48"/>
  <c r="M437" i="48"/>
  <c r="M439" i="48"/>
  <c r="M441" i="48"/>
  <c r="M443" i="48"/>
  <c r="M445" i="48"/>
  <c r="M447" i="48"/>
  <c r="M449" i="48"/>
  <c r="M451" i="48"/>
  <c r="M453" i="48"/>
  <c r="M455" i="48"/>
  <c r="M457" i="48"/>
  <c r="M459" i="48"/>
  <c r="M461" i="48"/>
  <c r="M463" i="48"/>
  <c r="M465" i="48"/>
  <c r="M467" i="48"/>
  <c r="M469" i="48"/>
  <c r="M471" i="48"/>
  <c r="M473" i="48"/>
  <c r="M475" i="48"/>
  <c r="M477" i="48"/>
  <c r="M479" i="48"/>
  <c r="M481" i="48"/>
  <c r="M483" i="48"/>
  <c r="M485" i="48"/>
  <c r="M487" i="48"/>
  <c r="M489" i="48"/>
  <c r="M491" i="48"/>
  <c r="M493" i="48"/>
  <c r="M495" i="48"/>
  <c r="M497" i="48"/>
  <c r="M499" i="48"/>
  <c r="M501" i="48"/>
  <c r="M503" i="48"/>
  <c r="M505" i="48"/>
  <c r="M507" i="48"/>
  <c r="M509" i="48"/>
  <c r="M511" i="48"/>
  <c r="M513" i="48"/>
  <c r="M515" i="48"/>
  <c r="M517" i="48"/>
  <c r="M519" i="48"/>
  <c r="M521" i="48"/>
  <c r="M523" i="48"/>
  <c r="M525" i="48"/>
  <c r="I560" i="48"/>
  <c r="H560" i="48"/>
  <c r="G560" i="48"/>
  <c r="I559" i="48"/>
  <c r="J559" i="48"/>
  <c r="H559" i="48"/>
  <c r="N3" i="48"/>
  <c r="O1" i="48" s="1"/>
  <c r="K528" i="48"/>
  <c r="K529" i="48"/>
  <c r="K530" i="48"/>
  <c r="K531" i="48"/>
  <c r="K532" i="48"/>
  <c r="K533" i="48"/>
  <c r="K534" i="48"/>
  <c r="K535" i="48"/>
  <c r="K536" i="48"/>
  <c r="K537" i="48"/>
  <c r="K538" i="48"/>
  <c r="K539" i="48"/>
  <c r="K540" i="48"/>
  <c r="K541" i="48"/>
  <c r="K542" i="48"/>
  <c r="K543" i="48"/>
  <c r="K544" i="48"/>
  <c r="K545" i="48"/>
  <c r="K546" i="48"/>
  <c r="K547" i="48"/>
  <c r="K548" i="48"/>
  <c r="K549" i="48"/>
  <c r="K550" i="48"/>
  <c r="K551" i="48"/>
  <c r="K552" i="48"/>
  <c r="K553" i="48"/>
  <c r="K554" i="48"/>
  <c r="K555" i="48"/>
  <c r="K556" i="48"/>
  <c r="K557" i="48"/>
  <c r="K558" i="48"/>
  <c r="J558" i="48" s="1"/>
  <c r="F558" i="48"/>
  <c r="F528" i="48"/>
  <c r="F529" i="48"/>
  <c r="F530" i="48"/>
  <c r="F531" i="48"/>
  <c r="F532" i="48"/>
  <c r="F533" i="48"/>
  <c r="F534" i="48"/>
  <c r="F535" i="48"/>
  <c r="F536" i="48"/>
  <c r="F537" i="48"/>
  <c r="F538" i="48"/>
  <c r="F539" i="48"/>
  <c r="F540" i="48"/>
  <c r="F541" i="48"/>
  <c r="F542" i="48"/>
  <c r="F543" i="48"/>
  <c r="F544" i="48"/>
  <c r="F545" i="48"/>
  <c r="F546" i="48"/>
  <c r="F547" i="48"/>
  <c r="F548" i="48"/>
  <c r="F549" i="48"/>
  <c r="F550" i="48"/>
  <c r="F551" i="48"/>
  <c r="F552" i="48"/>
  <c r="F553" i="48"/>
  <c r="F554" i="48"/>
  <c r="F555" i="48"/>
  <c r="F556" i="48"/>
  <c r="F557" i="48"/>
  <c r="D1" i="48"/>
  <c r="W15" i="48"/>
  <c r="X15" i="48" s="1"/>
  <c r="W14" i="48"/>
  <c r="X14" i="48" s="1"/>
  <c r="R14" i="48"/>
  <c r="X13" i="48"/>
  <c r="W13" i="48"/>
  <c r="T13" i="48"/>
  <c r="S13" i="48"/>
  <c r="R13" i="48"/>
  <c r="T12" i="48"/>
  <c r="S12" i="48"/>
  <c r="R12" i="48"/>
  <c r="U11" i="48"/>
  <c r="V11" i="48" s="1"/>
  <c r="W11" i="48" s="1"/>
  <c r="X11" i="48" s="1"/>
  <c r="T11" i="48"/>
  <c r="S11" i="48"/>
  <c r="S4" i="48" s="1"/>
  <c r="R11" i="48"/>
  <c r="R4" i="48" s="1"/>
  <c r="T8" i="48"/>
  <c r="S8" i="48"/>
  <c r="R8" i="48"/>
  <c r="E3" i="48"/>
  <c r="Y1" i="48"/>
  <c r="R18" i="48" l="1"/>
  <c r="I558" i="48"/>
  <c r="G558" i="48"/>
  <c r="L558" i="48" s="1"/>
  <c r="G557" i="48"/>
  <c r="G556" i="48"/>
  <c r="G555" i="48"/>
  <c r="G550" i="48"/>
  <c r="G549" i="48"/>
  <c r="G548" i="48"/>
  <c r="G541" i="48"/>
  <c r="G540" i="48"/>
  <c r="G537" i="48"/>
  <c r="G534" i="48"/>
  <c r="G531" i="48"/>
  <c r="G530" i="48"/>
  <c r="J539" i="48"/>
  <c r="G553" i="48"/>
  <c r="G552" i="48"/>
  <c r="G547" i="48"/>
  <c r="G546" i="48"/>
  <c r="G545" i="48"/>
  <c r="G538" i="48"/>
  <c r="G533" i="48"/>
  <c r="G532" i="48"/>
  <c r="G529" i="48"/>
  <c r="J557" i="48"/>
  <c r="J556" i="48"/>
  <c r="J553" i="48"/>
  <c r="J552" i="48"/>
  <c r="J549" i="48"/>
  <c r="J548" i="48"/>
  <c r="J545" i="48"/>
  <c r="J544" i="48"/>
  <c r="J541" i="48"/>
  <c r="J540" i="48"/>
  <c r="J537" i="48"/>
  <c r="J536" i="48"/>
  <c r="J535" i="48"/>
  <c r="J532" i="48"/>
  <c r="J531" i="48"/>
  <c r="J530" i="48"/>
  <c r="J529" i="48"/>
  <c r="J528" i="48"/>
  <c r="I557" i="48"/>
  <c r="I556" i="48"/>
  <c r="I555" i="48"/>
  <c r="I554" i="48"/>
  <c r="I553" i="48"/>
  <c r="I552" i="48"/>
  <c r="I551" i="48"/>
  <c r="I550" i="48"/>
  <c r="I549" i="48"/>
  <c r="I548" i="48"/>
  <c r="I547" i="48"/>
  <c r="I546" i="48"/>
  <c r="I545" i="48"/>
  <c r="I544" i="48"/>
  <c r="I543" i="48"/>
  <c r="I542" i="48"/>
  <c r="I541" i="48"/>
  <c r="I540" i="48"/>
  <c r="I539" i="48"/>
  <c r="I538" i="48"/>
  <c r="I537" i="48"/>
  <c r="I536" i="48"/>
  <c r="I535" i="48"/>
  <c r="I534" i="48"/>
  <c r="I533" i="48"/>
  <c r="I532" i="48"/>
  <c r="I531" i="48"/>
  <c r="I530" i="48"/>
  <c r="I529" i="48"/>
  <c r="I528" i="48"/>
  <c r="G554" i="48"/>
  <c r="G551" i="48"/>
  <c r="G544" i="48"/>
  <c r="G543" i="48"/>
  <c r="G542" i="48"/>
  <c r="G539" i="48"/>
  <c r="G536" i="48"/>
  <c r="G535" i="48"/>
  <c r="G528" i="48"/>
  <c r="L527" i="48" s="1"/>
  <c r="J555" i="48"/>
  <c r="J554" i="48"/>
  <c r="J551" i="48"/>
  <c r="J550" i="48"/>
  <c r="J547" i="48"/>
  <c r="J546" i="48"/>
  <c r="J543" i="48"/>
  <c r="J542" i="48"/>
  <c r="J538" i="48"/>
  <c r="J534" i="48"/>
  <c r="J533" i="48"/>
  <c r="I2" i="48"/>
  <c r="H2" i="48"/>
  <c r="R5" i="48"/>
  <c r="R3" i="48"/>
  <c r="S5" i="48"/>
  <c r="L538" i="48" l="1"/>
  <c r="L552" i="48"/>
  <c r="L555" i="48"/>
  <c r="L541" i="48"/>
  <c r="L554" i="48"/>
  <c r="L531" i="48"/>
  <c r="L532" i="48"/>
  <c r="L546" i="48"/>
  <c r="L549" i="48"/>
  <c r="L535" i="48"/>
  <c r="L543" i="48"/>
  <c r="L528" i="48"/>
  <c r="L544" i="48"/>
  <c r="L529" i="48"/>
  <c r="L539" i="48"/>
  <c r="L534" i="48"/>
  <c r="L542" i="48"/>
  <c r="L530" i="48"/>
  <c r="L540" i="48"/>
  <c r="L533" i="48"/>
  <c r="L545" i="48"/>
  <c r="L550" i="48"/>
  <c r="L551" i="48"/>
  <c r="L537" i="48"/>
  <c r="L548" i="48"/>
  <c r="L556" i="48"/>
  <c r="L553" i="48"/>
  <c r="L557" i="48"/>
  <c r="L547" i="48"/>
  <c r="L536" i="48"/>
  <c r="Q3" i="48"/>
  <c r="O3" i="48"/>
  <c r="N1" i="48" s="1"/>
  <c r="M1" i="48" l="1"/>
  <c r="P1" i="48" s="1"/>
  <c r="L2" i="48"/>
  <c r="U12" i="48"/>
  <c r="V12" i="48" l="1"/>
  <c r="W12" i="48" s="1"/>
  <c r="X12" i="48" s="1"/>
  <c r="L21" i="25" l="1"/>
  <c r="K21" i="25"/>
  <c r="J21" i="25"/>
  <c r="D10" i="25"/>
  <c r="M3" i="25" l="1"/>
  <c r="N3" i="25"/>
  <c r="D12" i="25" l="1"/>
  <c r="N13" i="25" l="1"/>
  <c r="M6" i="25"/>
  <c r="N5" i="25"/>
  <c r="N4" i="25"/>
  <c r="L10" i="25"/>
  <c r="N14" i="25" s="1"/>
  <c r="L9" i="25"/>
  <c r="M9" i="25" s="1"/>
  <c r="M10" i="25" l="1"/>
  <c r="D14" i="25"/>
  <c r="D18" i="25"/>
  <c r="D19" i="25"/>
  <c r="D4" i="25"/>
  <c r="D5" i="25"/>
  <c r="D6" i="25"/>
  <c r="D7" i="25"/>
  <c r="D8" i="25"/>
  <c r="D9" i="25"/>
  <c r="D11" i="25"/>
  <c r="D13" i="25"/>
  <c r="F1" i="25" l="1"/>
  <c r="H382" i="17"/>
  <c r="H33" i="17"/>
  <c r="I33" i="17" s="1"/>
  <c r="H32" i="17"/>
  <c r="I32" i="17" s="1"/>
  <c r="H31" i="17"/>
  <c r="I31" i="17" s="1"/>
  <c r="H29" i="17"/>
  <c r="I29" i="17" s="1"/>
  <c r="H28" i="17"/>
  <c r="I28" i="17" s="1"/>
  <c r="H21" i="17"/>
  <c r="I21" i="17" s="1"/>
  <c r="H27" i="17"/>
  <c r="I27" i="17" s="1"/>
  <c r="H26" i="17"/>
  <c r="I26" i="17" s="1"/>
  <c r="H25" i="17"/>
  <c r="I25" i="17" s="1"/>
  <c r="H24" i="17"/>
  <c r="I24" i="17" s="1"/>
  <c r="H23" i="17"/>
  <c r="I23" i="17" s="1"/>
  <c r="H22" i="17"/>
  <c r="I22" i="17" s="1"/>
  <c r="Q9" i="48" l="1"/>
  <c r="H556" i="48" l="1"/>
  <c r="H548" i="48"/>
  <c r="H536" i="48"/>
  <c r="H528" i="48"/>
  <c r="M527" i="48" s="1"/>
  <c r="H551" i="48"/>
  <c r="Q5" i="48"/>
  <c r="H557" i="48"/>
  <c r="M556" i="48" s="1"/>
  <c r="H549" i="48"/>
  <c r="M548" i="48" s="1"/>
  <c r="H541" i="48"/>
  <c r="H533" i="48"/>
  <c r="H540" i="48"/>
  <c r="Q4" i="48"/>
  <c r="G2" i="48" s="1"/>
  <c r="P3" i="48"/>
  <c r="L1" i="48" s="1"/>
  <c r="H554" i="48"/>
  <c r="H550" i="48"/>
  <c r="H546" i="48"/>
  <c r="H542" i="48"/>
  <c r="H538" i="48"/>
  <c r="H534" i="48"/>
  <c r="H530" i="48"/>
  <c r="H558" i="48"/>
  <c r="M558" i="48" s="1"/>
  <c r="Q13" i="48"/>
  <c r="H555" i="48"/>
  <c r="H547" i="48"/>
  <c r="H539" i="48"/>
  <c r="H531" i="48"/>
  <c r="H552" i="48"/>
  <c r="M551" i="48" s="1"/>
  <c r="H544" i="48"/>
  <c r="H532" i="48"/>
  <c r="M531" i="48" s="1"/>
  <c r="H543" i="48"/>
  <c r="M542" i="48" s="1"/>
  <c r="H535" i="48"/>
  <c r="M534" i="48" s="1"/>
  <c r="U9" i="48"/>
  <c r="H553" i="48"/>
  <c r="M552" i="48" s="1"/>
  <c r="H545" i="48"/>
  <c r="H537" i="48"/>
  <c r="M536" i="48" s="1"/>
  <c r="H529" i="48"/>
  <c r="M533" i="48" l="1"/>
  <c r="M549" i="48"/>
  <c r="M538" i="48"/>
  <c r="M528" i="48"/>
  <c r="M554" i="48"/>
  <c r="M557" i="48"/>
  <c r="M546" i="48"/>
  <c r="M541" i="48"/>
  <c r="M532" i="48"/>
  <c r="M535" i="48"/>
  <c r="U8" i="48"/>
  <c r="V9" i="48"/>
  <c r="W9" i="48" s="1"/>
  <c r="X9" i="48" s="1"/>
  <c r="M529" i="48"/>
  <c r="M545" i="48"/>
  <c r="M539" i="48"/>
  <c r="M540" i="48"/>
  <c r="M550" i="48"/>
  <c r="M547" i="48"/>
  <c r="M544" i="48"/>
  <c r="M530" i="48"/>
  <c r="M2" i="48"/>
  <c r="M555" i="48"/>
  <c r="M543" i="48"/>
  <c r="M537" i="48"/>
  <c r="M553" i="48"/>
  <c r="V8" i="48" l="1"/>
  <c r="W8" i="48" s="1"/>
  <c r="X8" i="48" l="1"/>
</calcChain>
</file>

<file path=xl/sharedStrings.xml><?xml version="1.0" encoding="utf-8"?>
<sst xmlns="http://schemas.openxmlformats.org/spreadsheetml/2006/main" count="84" uniqueCount="69">
  <si>
    <t>Cash</t>
  </si>
  <si>
    <t>Bank</t>
  </si>
  <si>
    <t>Opening</t>
  </si>
  <si>
    <t>Reason</t>
  </si>
  <si>
    <t>Start</t>
  </si>
  <si>
    <t>Finish</t>
  </si>
  <si>
    <t>Job</t>
  </si>
  <si>
    <t>Break S</t>
  </si>
  <si>
    <t>Break F</t>
  </si>
  <si>
    <t>Rate</t>
  </si>
  <si>
    <t>Hours</t>
  </si>
  <si>
    <t>Date</t>
  </si>
  <si>
    <t>Running Total</t>
  </si>
  <si>
    <t>Tax</t>
  </si>
  <si>
    <t>Goal</t>
  </si>
  <si>
    <t>SCHOOL HOLIDAYS</t>
  </si>
  <si>
    <t>day</t>
  </si>
  <si>
    <t>hr</t>
  </si>
  <si>
    <t>min</t>
  </si>
  <si>
    <t>sec</t>
  </si>
  <si>
    <t>Days</t>
  </si>
  <si>
    <t>Min</t>
  </si>
  <si>
    <t>Days Left</t>
  </si>
  <si>
    <t>Start Date</t>
  </si>
  <si>
    <t>End Date</t>
  </si>
  <si>
    <t>Low</t>
  </si>
  <si>
    <t>High</t>
  </si>
  <si>
    <t>Food</t>
  </si>
  <si>
    <t>Amount</t>
  </si>
  <si>
    <t>XMAS</t>
  </si>
  <si>
    <t>Last Year</t>
  </si>
  <si>
    <t>NEW YEAR'S</t>
  </si>
  <si>
    <t>AUSTRALIA</t>
  </si>
  <si>
    <t>EASTER</t>
  </si>
  <si>
    <t>ANZAC</t>
  </si>
  <si>
    <t>QUEEN'S</t>
  </si>
  <si>
    <t>next goals</t>
  </si>
  <si>
    <t>high 60000</t>
  </si>
  <si>
    <t>New High</t>
  </si>
  <si>
    <t>Expenses</t>
  </si>
  <si>
    <t>Frequency</t>
  </si>
  <si>
    <t>Fortnightly</t>
  </si>
  <si>
    <t>Daily</t>
  </si>
  <si>
    <t>Weekly</t>
  </si>
  <si>
    <t>Monthly</t>
  </si>
  <si>
    <t>Quarterly</t>
  </si>
  <si>
    <t>Annually</t>
  </si>
  <si>
    <t>Daily (Work)</t>
  </si>
  <si>
    <t>Net</t>
  </si>
  <si>
    <t>Phone</t>
  </si>
  <si>
    <t>Target</t>
  </si>
  <si>
    <t>ʘ</t>
  </si>
  <si>
    <t>On Target</t>
  </si>
  <si>
    <t>Above</t>
  </si>
  <si>
    <t>Below</t>
  </si>
  <si>
    <t>Goal Rates</t>
  </si>
  <si>
    <t>Finished</t>
  </si>
  <si>
    <t>Fortnight</t>
  </si>
  <si>
    <t>/ Day</t>
  </si>
  <si>
    <t>Gross Pay</t>
  </si>
  <si>
    <t>Weekly Net Pay</t>
  </si>
  <si>
    <t>Fortnightly Net Pay</t>
  </si>
  <si>
    <t>Budget</t>
  </si>
  <si>
    <t>Gross</t>
  </si>
  <si>
    <t>Income Record</t>
  </si>
  <si>
    <t>Board</t>
  </si>
  <si>
    <t>BOXING</t>
  </si>
  <si>
    <t>ADELADIE CUP</t>
  </si>
  <si>
    <t>LABOUR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</si>
</sst>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[$-C09]ddd\,\ d\-mmm\-yy;@"/>
    <numFmt numFmtId="165" formatCode="&quot;$&quot;#&quot;/Hr&quot;"/>
    <numFmt numFmtId="166" formatCode="[$-C09]dd\-mmm\-yy;@"/>
    <numFmt numFmtId="167" formatCode="&quot;$&quot;#,##0.00"/>
    <numFmt numFmtId="169" formatCode="&quot;$&quot;#,##0"/>
    <numFmt numFmtId="170" formatCode="#,##0_ ;[Red]\-#,##0\ "/>
    <numFmt numFmtId="171" formatCode="&quot;$&quot;#.00&quot;/Hr&quot;"/>
    <numFmt numFmtId="172" formatCode="0.0"/>
    <numFmt numFmtId="173" formatCode="[$-C09]dd\-mmm;@"/>
    <numFmt numFmtId="174" formatCode="#,##0_ ;\-#,##0\ "/>
    <numFmt numFmtId="175" formatCode="\+&quot;$&quot;#,##0.00;\-&quot;$&quot;#,##0.00"/>
    <numFmt numFmtId="177" formatCode="00.00\ &quot;c&quot;"/>
    <numFmt numFmtId="181" formatCode="&quot;$&quot;#,##0.00;[Green]&quot;$&quot;#,##0.00"/>
    <numFmt numFmtId="188" formatCode="&quot;Pay $&quot;\ 00.00"/>
  </numFmts>
  <fonts count="32" x14ac:knownFonts="1">
    <font>
      <sz val="11"/>
      <color theme="1"/>
      <name val="Calibri"/>
      <family val="2"/>
      <scheme val="minor"/>
    </font>
    <font>
      <b/>
      <sz val="14"/>
      <color theme="1"/>
      <name val="Berlin Sans FB Demi"/>
      <family val="2"/>
    </font>
    <font>
      <sz val="6"/>
      <color theme="1"/>
      <name val="Calibri"/>
      <family val="2"/>
      <scheme val="minor"/>
    </font>
    <font>
      <sz val="14"/>
      <color theme="1"/>
      <name val="Berlin Sans FB Dem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Berlin Sans FB Demi"/>
      <family val="2"/>
    </font>
    <font>
      <sz val="11"/>
      <color theme="0" tint="-0.34998626667073579"/>
      <name val="Calibri"/>
      <family val="2"/>
      <scheme val="minor"/>
    </font>
    <font>
      <sz val="11"/>
      <color rgb="FF00FF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Berlin Sans FB Demi"/>
      <family val="2"/>
    </font>
    <font>
      <sz val="8"/>
      <color theme="2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color theme="0" tint="-0.249977111117893"/>
      <name val="Berlin Sans FB Demi"/>
      <family val="2"/>
    </font>
    <font>
      <sz val="8"/>
      <color rgb="FF0070C0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14"/>
      <color theme="0" tint="-0.249977111117893"/>
      <name val="Berlin Sans FB Demi"/>
      <family val="2"/>
    </font>
    <font>
      <sz val="11"/>
      <color rgb="FFD09E0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theme="1"/>
      <name val="Berlin Sans FB Demi"/>
      <family val="2"/>
    </font>
    <font>
      <sz val="14"/>
      <name val="Berlin Sans FB Demi"/>
      <family val="2"/>
    </font>
    <font>
      <sz val="8"/>
      <color theme="1"/>
      <name val="Berlin Sans FB Demi"/>
      <family val="2"/>
    </font>
    <font>
      <sz val="8"/>
      <color theme="0"/>
      <name val="Berlin Sans FB Demi"/>
      <family val="2"/>
    </font>
    <font>
      <sz val="11"/>
      <color theme="0" tint="-0.499984740745262"/>
      <name val="Calibri"/>
      <family val="2"/>
      <scheme val="minor"/>
    </font>
    <font>
      <sz val="10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double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53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7" fontId="0" fillId="0" borderId="0" xfId="0" applyNumberFormat="1"/>
    <xf numFmtId="167" fontId="0" fillId="0" borderId="0" xfId="0" applyNumberFormat="1" applyAlignment="1">
      <alignment horizontal="center"/>
    </xf>
    <xf numFmtId="167" fontId="0" fillId="0" borderId="1" xfId="0" applyNumberFormat="1" applyBorder="1"/>
    <xf numFmtId="8" fontId="0" fillId="0" borderId="0" xfId="0" applyNumberFormat="1"/>
    <xf numFmtId="8" fontId="2" fillId="0" borderId="10" xfId="0" applyNumberFormat="1" applyFont="1" applyBorder="1" applyAlignment="1">
      <alignment horizontal="center" vertical="center"/>
    </xf>
    <xf numFmtId="8" fontId="2" fillId="0" borderId="9" xfId="0" applyNumberFormat="1" applyFont="1" applyBorder="1" applyAlignment="1">
      <alignment horizontal="center" vertical="center"/>
    </xf>
    <xf numFmtId="8" fontId="3" fillId="0" borderId="0" xfId="0" applyNumberFormat="1" applyFont="1"/>
    <xf numFmtId="8" fontId="0" fillId="0" borderId="10" xfId="0" applyNumberFormat="1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20" fontId="0" fillId="0" borderId="0" xfId="0" applyNumberFormat="1"/>
    <xf numFmtId="171" fontId="0" fillId="0" borderId="0" xfId="0" applyNumberFormat="1" applyAlignment="1">
      <alignment horizontal="left"/>
    </xf>
    <xf numFmtId="172" fontId="0" fillId="0" borderId="0" xfId="0" applyNumberFormat="1"/>
    <xf numFmtId="171" fontId="0" fillId="0" borderId="1" xfId="0" applyNumberFormat="1" applyBorder="1" applyAlignment="1">
      <alignment horizontal="left"/>
    </xf>
    <xf numFmtId="172" fontId="0" fillId="0" borderId="1" xfId="0" applyNumberFormat="1" applyBorder="1"/>
    <xf numFmtId="165" fontId="0" fillId="0" borderId="3" xfId="0" applyNumberFormat="1" applyBorder="1" applyAlignment="1">
      <alignment horizontal="left"/>
    </xf>
    <xf numFmtId="0" fontId="0" fillId="0" borderId="3" xfId="0" applyBorder="1"/>
    <xf numFmtId="0" fontId="0" fillId="0" borderId="0" xfId="0" applyFill="1" applyBorder="1"/>
    <xf numFmtId="0" fontId="0" fillId="0" borderId="0" xfId="0" applyBorder="1"/>
    <xf numFmtId="8" fontId="2" fillId="0" borderId="11" xfId="0" applyNumberFormat="1" applyFont="1" applyBorder="1" applyAlignment="1">
      <alignment horizontal="center" vertical="center"/>
    </xf>
    <xf numFmtId="8" fontId="0" fillId="0" borderId="11" xfId="0" applyNumberFormat="1" applyBorder="1" applyAlignment="1">
      <alignment horizontal="center" vertical="center"/>
    </xf>
    <xf numFmtId="8" fontId="2" fillId="0" borderId="17" xfId="0" applyNumberFormat="1" applyFont="1" applyBorder="1" applyAlignment="1">
      <alignment horizontal="center" vertical="center"/>
    </xf>
    <xf numFmtId="8" fontId="0" fillId="0" borderId="17" xfId="0" applyNumberFormat="1" applyBorder="1" applyAlignment="1">
      <alignment horizontal="center" vertical="center"/>
    </xf>
    <xf numFmtId="173" fontId="2" fillId="0" borderId="13" xfId="0" applyNumberFormat="1" applyFont="1" applyBorder="1" applyAlignment="1">
      <alignment horizontal="center" vertical="center"/>
    </xf>
    <xf numFmtId="173" fontId="0" fillId="0" borderId="13" xfId="0" applyNumberFormat="1" applyBorder="1"/>
    <xf numFmtId="8" fontId="5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7" fontId="6" fillId="0" borderId="0" xfId="0" applyNumberFormat="1" applyFont="1"/>
    <xf numFmtId="8" fontId="6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0" fillId="0" borderId="1" xfId="0" applyBorder="1"/>
    <xf numFmtId="164" fontId="8" fillId="0" borderId="0" xfId="0" applyNumberFormat="1" applyFont="1"/>
    <xf numFmtId="0" fontId="8" fillId="0" borderId="0" xfId="0" applyFont="1"/>
    <xf numFmtId="171" fontId="8" fillId="0" borderId="0" xfId="0" applyNumberFormat="1" applyFont="1" applyAlignment="1">
      <alignment horizontal="left"/>
    </xf>
    <xf numFmtId="172" fontId="8" fillId="0" borderId="0" xfId="0" applyNumberFormat="1" applyFont="1"/>
    <xf numFmtId="167" fontId="8" fillId="0" borderId="0" xfId="0" applyNumberFormat="1" applyFont="1"/>
    <xf numFmtId="20" fontId="8" fillId="0" borderId="0" xfId="0" applyNumberFormat="1" applyFont="1"/>
    <xf numFmtId="172" fontId="8" fillId="0" borderId="0" xfId="0" applyNumberFormat="1" applyFont="1" applyBorder="1"/>
    <xf numFmtId="164" fontId="8" fillId="0" borderId="18" xfId="0" applyNumberFormat="1" applyFont="1" applyBorder="1"/>
    <xf numFmtId="0" fontId="8" fillId="0" borderId="18" xfId="0" applyFont="1" applyBorder="1"/>
    <xf numFmtId="171" fontId="8" fillId="0" borderId="18" xfId="0" applyNumberFormat="1" applyFont="1" applyBorder="1" applyAlignment="1">
      <alignment horizontal="left"/>
    </xf>
    <xf numFmtId="172" fontId="8" fillId="0" borderId="18" xfId="0" applyNumberFormat="1" applyFont="1" applyBorder="1"/>
    <xf numFmtId="167" fontId="8" fillId="0" borderId="18" xfId="0" applyNumberFormat="1" applyFont="1" applyBorder="1"/>
    <xf numFmtId="174" fontId="7" fillId="0" borderId="0" xfId="0" applyNumberFormat="1" applyFont="1"/>
    <xf numFmtId="174" fontId="6" fillId="0" borderId="0" xfId="0" applyNumberFormat="1" applyFont="1"/>
    <xf numFmtId="170" fontId="3" fillId="0" borderId="0" xfId="0" applyNumberFormat="1" applyFont="1" applyBorder="1" applyAlignment="1">
      <alignment horizontal="center" vertical="center"/>
    </xf>
    <xf numFmtId="8" fontId="2" fillId="0" borderId="0" xfId="0" applyNumberFormat="1" applyFont="1" applyBorder="1" applyAlignment="1">
      <alignment horizontal="center" vertical="center"/>
    </xf>
    <xf numFmtId="170" fontId="3" fillId="0" borderId="0" xfId="0" applyNumberFormat="1" applyFont="1"/>
    <xf numFmtId="170" fontId="0" fillId="0" borderId="0" xfId="0" applyNumberFormat="1"/>
    <xf numFmtId="8" fontId="3" fillId="0" borderId="19" xfId="0" applyNumberFormat="1" applyFont="1" applyBorder="1" applyAlignment="1">
      <alignment horizontal="center" vertical="center"/>
    </xf>
    <xf numFmtId="177" fontId="6" fillId="0" borderId="0" xfId="0" applyNumberFormat="1" applyFont="1"/>
    <xf numFmtId="167" fontId="5" fillId="0" borderId="0" xfId="0" applyNumberFormat="1" applyFont="1"/>
    <xf numFmtId="8" fontId="5" fillId="0" borderId="0" xfId="0" applyNumberFormat="1" applyFont="1"/>
    <xf numFmtId="166" fontId="12" fillId="0" borderId="0" xfId="0" applyNumberFormat="1" applyFont="1"/>
    <xf numFmtId="8" fontId="13" fillId="0" borderId="0" xfId="0" applyNumberFormat="1" applyFont="1"/>
    <xf numFmtId="8" fontId="14" fillId="0" borderId="0" xfId="0" applyNumberFormat="1" applyFont="1"/>
    <xf numFmtId="166" fontId="14" fillId="0" borderId="0" xfId="0" applyNumberFormat="1" applyFont="1"/>
    <xf numFmtId="8" fontId="15" fillId="0" borderId="0" xfId="0" applyNumberFormat="1" applyFont="1"/>
    <xf numFmtId="8" fontId="4" fillId="0" borderId="11" xfId="0" applyNumberFormat="1" applyFont="1" applyBorder="1" applyAlignment="1">
      <alignment horizontal="center" vertical="center"/>
    </xf>
    <xf numFmtId="175" fontId="7" fillId="0" borderId="13" xfId="0" applyNumberFormat="1" applyFont="1" applyBorder="1" applyAlignment="1"/>
    <xf numFmtId="0" fontId="0" fillId="0" borderId="0" xfId="0" applyAlignment="1">
      <alignment horizontal="center"/>
    </xf>
    <xf numFmtId="14" fontId="6" fillId="0" borderId="0" xfId="0" applyNumberFormat="1" applyFont="1"/>
    <xf numFmtId="7" fontId="19" fillId="0" borderId="0" xfId="0" applyNumberFormat="1" applyFont="1"/>
    <xf numFmtId="175" fontId="20" fillId="5" borderId="20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0" fillId="2" borderId="0" xfId="0" applyFont="1" applyFill="1" applyAlignment="1">
      <alignment horizontal="center" vertical="center"/>
    </xf>
    <xf numFmtId="8" fontId="19" fillId="0" borderId="0" xfId="0" applyNumberFormat="1" applyFont="1"/>
    <xf numFmtId="0" fontId="0" fillId="0" borderId="0" xfId="0" applyFill="1"/>
    <xf numFmtId="0" fontId="0" fillId="0" borderId="0" xfId="0" applyFill="1" applyAlignment="1">
      <alignment horizontal="center"/>
    </xf>
    <xf numFmtId="167" fontId="0" fillId="0" borderId="0" xfId="0" applyNumberForma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textRotation="255"/>
    </xf>
    <xf numFmtId="0" fontId="17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wrapText="1"/>
    </xf>
    <xf numFmtId="0" fontId="10" fillId="0" borderId="0" xfId="0" applyFont="1" applyFill="1" applyAlignment="1">
      <alignment horizontal="center" vertical="center"/>
    </xf>
    <xf numFmtId="16" fontId="6" fillId="0" borderId="0" xfId="0" applyNumberFormat="1" applyFont="1"/>
    <xf numFmtId="175" fontId="22" fillId="0" borderId="0" xfId="0" applyNumberFormat="1" applyFont="1" applyAlignment="1">
      <alignment horizontal="center" vertical="center"/>
    </xf>
    <xf numFmtId="166" fontId="13" fillId="0" borderId="0" xfId="0" applyNumberFormat="1" applyFont="1"/>
    <xf numFmtId="16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13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18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3" fillId="5" borderId="20" xfId="2" applyNumberFormat="1" applyFont="1" applyFill="1" applyBorder="1" applyAlignment="1">
      <alignment horizontal="center" vertical="center"/>
    </xf>
    <xf numFmtId="8" fontId="25" fillId="4" borderId="10" xfId="0" applyNumberFormat="1" applyFont="1" applyFill="1" applyBorder="1" applyAlignment="1">
      <alignment horizontal="center" vertical="center"/>
    </xf>
    <xf numFmtId="8" fontId="4" fillId="3" borderId="10" xfId="0" applyNumberFormat="1" applyFont="1" applyFill="1" applyBorder="1" applyAlignment="1">
      <alignment horizontal="center" vertical="center"/>
    </xf>
    <xf numFmtId="8" fontId="24" fillId="6" borderId="10" xfId="0" applyNumberFormat="1" applyFont="1" applyFill="1" applyBorder="1" applyAlignment="1">
      <alignment horizontal="center" vertical="center"/>
    </xf>
    <xf numFmtId="12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8" fontId="0" fillId="0" borderId="11" xfId="0" applyNumberFormat="1" applyFont="1" applyBorder="1" applyAlignment="1">
      <alignment horizontal="center" vertical="center"/>
    </xf>
    <xf numFmtId="174" fontId="5" fillId="0" borderId="0" xfId="0" applyNumberFormat="1" applyFont="1"/>
    <xf numFmtId="0" fontId="15" fillId="0" borderId="0" xfId="0" applyNumberFormat="1" applyFont="1"/>
    <xf numFmtId="2" fontId="28" fillId="0" borderId="0" xfId="0" applyNumberFormat="1" applyFont="1"/>
    <xf numFmtId="173" fontId="0" fillId="0" borderId="0" xfId="0" applyNumberFormat="1" applyBorder="1"/>
    <xf numFmtId="7" fontId="5" fillId="0" borderId="0" xfId="0" applyNumberFormat="1" applyFont="1"/>
    <xf numFmtId="7" fontId="13" fillId="0" borderId="0" xfId="0" applyNumberFormat="1" applyFont="1"/>
    <xf numFmtId="175" fontId="16" fillId="0" borderId="20" xfId="0" applyNumberFormat="1" applyFont="1" applyBorder="1" applyAlignment="1">
      <alignment horizontal="center"/>
    </xf>
    <xf numFmtId="8" fontId="29" fillId="0" borderId="0" xfId="0" applyNumberFormat="1" applyFont="1" applyAlignment="1">
      <alignment horizontal="center" vertical="center"/>
    </xf>
    <xf numFmtId="170" fontId="27" fillId="0" borderId="0" xfId="0" applyNumberFormat="1" applyFont="1" applyBorder="1" applyAlignment="1">
      <alignment horizontal="center" vertical="center"/>
    </xf>
    <xf numFmtId="6" fontId="3" fillId="0" borderId="0" xfId="0" applyNumberFormat="1" applyFont="1" applyBorder="1" applyAlignment="1">
      <alignment horizontal="center" vertical="center"/>
    </xf>
    <xf numFmtId="14" fontId="26" fillId="0" borderId="0" xfId="0" applyNumberFormat="1" applyFont="1"/>
    <xf numFmtId="49" fontId="26" fillId="0" borderId="0" xfId="0" applyNumberFormat="1" applyFont="1"/>
    <xf numFmtId="8" fontId="3" fillId="0" borderId="12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88" fontId="22" fillId="0" borderId="0" xfId="0" applyNumberFormat="1" applyFont="1" applyAlignment="1">
      <alignment horizontal="center" vertical="center"/>
    </xf>
    <xf numFmtId="8" fontId="3" fillId="0" borderId="12" xfId="0" applyNumberFormat="1" applyFont="1" applyBorder="1" applyAlignment="1">
      <alignment horizontal="center" vertical="center"/>
    </xf>
    <xf numFmtId="8" fontId="3" fillId="0" borderId="3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169" fontId="1" fillId="0" borderId="2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0" fillId="0" borderId="5" xfId="0" applyBorder="1"/>
    <xf numFmtId="167" fontId="1" fillId="0" borderId="7" xfId="0" applyNumberFormat="1" applyFont="1" applyBorder="1" applyAlignment="1">
      <alignment horizontal="center" vertical="center"/>
    </xf>
    <xf numFmtId="0" fontId="0" fillId="0" borderId="4" xfId="0" applyBorder="1"/>
    <xf numFmtId="1" fontId="1" fillId="0" borderId="2" xfId="0" applyNumberFormat="1" applyFont="1" applyBorder="1" applyAlignment="1">
      <alignment horizontal="center" vertical="center"/>
    </xf>
    <xf numFmtId="1" fontId="0" fillId="0" borderId="8" xfId="0" applyNumberFormat="1" applyBorder="1"/>
    <xf numFmtId="1" fontId="0" fillId="0" borderId="6" xfId="0" applyNumberFormat="1" applyBorder="1"/>
    <xf numFmtId="1" fontId="0" fillId="0" borderId="5" xfId="0" applyNumberFormat="1" applyBorder="1"/>
    <xf numFmtId="0" fontId="10" fillId="2" borderId="0" xfId="0" applyFont="1" applyFill="1" applyAlignment="1">
      <alignment horizontal="center" vertical="center"/>
    </xf>
    <xf numFmtId="164" fontId="5" fillId="0" borderId="0" xfId="0" applyNumberFormat="1" applyFont="1"/>
    <xf numFmtId="0" fontId="5" fillId="0" borderId="0" xfId="0" applyFont="1"/>
    <xf numFmtId="20" fontId="5" fillId="0" borderId="0" xfId="0" applyNumberFormat="1" applyFont="1"/>
    <xf numFmtId="171" fontId="5" fillId="0" borderId="0" xfId="0" applyNumberFormat="1" applyFont="1" applyAlignment="1">
      <alignment horizontal="left"/>
    </xf>
    <xf numFmtId="172" fontId="5" fillId="0" borderId="0" xfId="0" applyNumberFormat="1" applyFont="1" applyBorder="1"/>
    <xf numFmtId="0" fontId="5" fillId="0" borderId="0" xfId="0" applyFont="1" applyFill="1"/>
    <xf numFmtId="164" fontId="30" fillId="0" borderId="0" xfId="0" applyNumberFormat="1" applyFont="1"/>
    <xf numFmtId="0" fontId="30" fillId="0" borderId="0" xfId="0" applyFont="1"/>
    <xf numFmtId="0" fontId="30" fillId="0" borderId="0" xfId="0" applyFont="1" applyFill="1"/>
    <xf numFmtId="8" fontId="3" fillId="0" borderId="3" xfId="0" applyNumberFormat="1" applyFont="1" applyBorder="1" applyAlignment="1">
      <alignment vertical="center"/>
    </xf>
    <xf numFmtId="8" fontId="3" fillId="0" borderId="0" xfId="0" applyNumberFormat="1" applyFont="1" applyBorder="1" applyAlignment="1">
      <alignment vertical="center"/>
    </xf>
    <xf numFmtId="0" fontId="0" fillId="0" borderId="21" xfId="0" applyBorder="1" applyAlignment="1">
      <alignment horizontal="center"/>
    </xf>
    <xf numFmtId="13" fontId="0" fillId="0" borderId="21" xfId="0" applyNumberFormat="1" applyBorder="1" applyAlignment="1">
      <alignment horizontal="center"/>
    </xf>
    <xf numFmtId="8" fontId="3" fillId="0" borderId="22" xfId="0" applyNumberFormat="1" applyFont="1" applyBorder="1" applyAlignment="1">
      <alignment horizontal="center" vertical="center"/>
    </xf>
    <xf numFmtId="8" fontId="3" fillId="0" borderId="2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9" fontId="6" fillId="0" borderId="0" xfId="1" applyFont="1" applyAlignment="1">
      <alignment horizontal="center"/>
    </xf>
    <xf numFmtId="1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3" borderId="0" xfId="0" applyFont="1" applyFill="1" applyAlignment="1">
      <alignment horizontal="center" vertical="center" textRotation="255"/>
    </xf>
    <xf numFmtId="0" fontId="31" fillId="2" borderId="0" xfId="0" applyFont="1" applyFill="1" applyAlignment="1">
      <alignment horizontal="center" vertical="center" textRotation="255"/>
    </xf>
  </cellXfs>
  <cellStyles count="3">
    <cellStyle name="Currency" xfId="2" builtinId="4"/>
    <cellStyle name="Normal" xfId="0" builtinId="0"/>
    <cellStyle name="Percent" xfId="1" builtinId="5"/>
  </cellStyles>
  <dxfs count="23">
    <dxf>
      <font>
        <color theme="1"/>
      </font>
    </dxf>
    <dxf>
      <font>
        <color theme="1"/>
      </font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6"/>
      </font>
      <fill>
        <patternFill>
          <bgColor theme="6" tint="0.7999816888943144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D09E00"/>
      </font>
      <fill>
        <patternFill>
          <bgColor rgb="FFFFFFCC"/>
        </patternFill>
      </fill>
    </dxf>
    <dxf>
      <font>
        <color rgb="FFD09E00"/>
      </font>
      <fill>
        <patternFill>
          <bgColor rgb="FFFFFFCC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0070C0"/>
      </font>
      <fill>
        <gradientFill type="path" left="0.5" right="0.5" top="0.5" bottom="0.5">
          <stop position="0">
            <color rgb="FF00B0F0"/>
          </stop>
          <stop position="1">
            <color theme="4" tint="0.80001220740379042"/>
          </stop>
        </gradientFill>
      </fill>
    </dxf>
    <dxf>
      <font>
        <color rgb="FFFFC000"/>
      </font>
      <fill>
        <patternFill>
          <bgColor rgb="FFFFFFCC"/>
        </patternFill>
      </fill>
    </dxf>
    <dxf>
      <font>
        <color rgb="FFD09E00"/>
      </font>
      <fill>
        <gradientFill type="path" left="0.5" right="0.5" top="0.5" bottom="0.5">
          <stop position="0">
            <color rgb="FFFFFF00"/>
          </stop>
          <stop position="1">
            <color rgb="FFFFFFE5"/>
          </stop>
        </gradientFill>
      </fill>
    </dxf>
    <dxf>
      <font>
        <color theme="6"/>
      </font>
      <fill>
        <patternFill>
          <bgColor theme="6" tint="0.79998168889431442"/>
        </patternFill>
      </fill>
    </dxf>
    <dxf>
      <font>
        <color rgb="FF00B050"/>
      </font>
      <fill>
        <gradientFill type="path" left="0.5" right="0.5" top="0.5" bottom="0.5">
          <stop position="0">
            <color rgb="FF00FF00"/>
          </stop>
          <stop position="1">
            <color theme="6" tint="0.80001220740379042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  <color rgb="FFD09E00"/>
      <color rgb="FFFFCC00"/>
      <color rgb="FF3366FF"/>
      <color rgb="FFFFFFE5"/>
      <color rgb="FFFFFF00"/>
      <color rgb="FF00FF00"/>
      <color rgb="FF5B63FF"/>
      <color rgb="FF28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'Tracking Graph (2016)'!$E$2</c:f>
              <c:strCache>
                <c:ptCount val="1"/>
                <c:pt idx="0">
                  <c:v>Running Total</c:v>
                </c:pt>
              </c:strCache>
            </c:strRef>
          </c:tx>
          <c:marker>
            <c:symbol val="diamond"/>
            <c:size val="6"/>
          </c:marker>
          <c:dPt>
            <c:idx val="95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898-4285-8B73-2BE89196CD35}"/>
              </c:ext>
            </c:extLst>
          </c:dPt>
          <c:dPt>
            <c:idx val="103"/>
            <c:bubble3D val="0"/>
            <c:extLst>
              <c:ext xmlns:c16="http://schemas.microsoft.com/office/drawing/2014/chart" uri="{C3380CC4-5D6E-409C-BE32-E72D297353CC}">
                <c16:uniqueId val="{00000002-0898-4285-8B73-2BE89196CD35}"/>
              </c:ext>
            </c:extLst>
          </c:dPt>
          <c:dPt>
            <c:idx val="104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0898-4285-8B73-2BE89196CD35}"/>
              </c:ext>
            </c:extLst>
          </c:dPt>
          <c:xVal>
            <c:numRef>
              <c:f>'Tracking Graph (2016)'!$B$3:$B$596</c:f>
              <c:numCache>
                <c:formatCode>[$-C09]dd\-mmm;@</c:formatCode>
                <c:ptCount val="594"/>
                <c:pt idx="0">
                  <c:v>42369</c:v>
                </c:pt>
              </c:numCache>
            </c:numRef>
          </c:xVal>
          <c:yVal>
            <c:numRef>
              <c:f>'Tracking Graph (2016)'!$E$3:$E$596</c:f>
              <c:numCache>
                <c:formatCode>"$"#,##0.00_);[Red]\("$"#,##0.00\)</c:formatCode>
                <c:ptCount val="594"/>
                <c:pt idx="0">
                  <c:v>24172.34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898-4285-8B73-2BE89196CD35}"/>
            </c:ext>
          </c:extLst>
        </c:ser>
        <c:ser>
          <c:idx val="2"/>
          <c:order val="2"/>
          <c:tx>
            <c:strRef>
              <c:f>'Tracking Graph (2016)'!$G$2</c:f>
              <c:strCache>
                <c:ptCount val="1"/>
                <c:pt idx="0">
                  <c:v>+$8,434.63</c:v>
                </c:pt>
              </c:strCache>
            </c:strRef>
          </c:tx>
          <c:spPr>
            <a:ln w="15875">
              <a:solidFill>
                <a:schemeClr val="accent6">
                  <a:lumMod val="60000"/>
                  <a:lumOff val="40000"/>
                </a:schemeClr>
              </a:solidFill>
              <a:prstDash val="lgDash"/>
            </a:ln>
          </c:spPr>
          <c:marker>
            <c:symbol val="none"/>
          </c:marker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6-0898-4285-8B73-2BE89196CD35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07-0898-4285-8B73-2BE89196CD35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08-0898-4285-8B73-2BE89196CD35}"/>
              </c:ext>
            </c:extLst>
          </c:dPt>
          <c:xVal>
            <c:numRef>
              <c:f>'Tracking Graph (2016)'!$B$3:$B$596</c:f>
              <c:numCache>
                <c:formatCode>[$-C09]dd\-mmm;@</c:formatCode>
                <c:ptCount val="594"/>
                <c:pt idx="0">
                  <c:v>42369</c:v>
                </c:pt>
              </c:numCache>
            </c:numRef>
          </c:xVal>
          <c:yVal>
            <c:numRef>
              <c:f>'Tracking Graph (2016)'!$G$3:$G$596</c:f>
              <c:numCache>
                <c:formatCode>"$"#,##0.00_);\("$"#,##0.00\)</c:formatCode>
                <c:ptCount val="594"/>
                <c:pt idx="0">
                  <c:v>4800</c:v>
                </c:pt>
                <c:pt idx="1">
                  <c:v>-2113650</c:v>
                </c:pt>
                <c:pt idx="2">
                  <c:v>-2113650</c:v>
                </c:pt>
                <c:pt idx="3">
                  <c:v>-2113650</c:v>
                </c:pt>
                <c:pt idx="4">
                  <c:v>-2113650</c:v>
                </c:pt>
                <c:pt idx="5">
                  <c:v>-2113650</c:v>
                </c:pt>
                <c:pt idx="6">
                  <c:v>-2113650</c:v>
                </c:pt>
                <c:pt idx="7">
                  <c:v>-2113650</c:v>
                </c:pt>
                <c:pt idx="8">
                  <c:v>-2113650</c:v>
                </c:pt>
                <c:pt idx="9">
                  <c:v>-2113650</c:v>
                </c:pt>
                <c:pt idx="10">
                  <c:v>-2113650</c:v>
                </c:pt>
                <c:pt idx="11">
                  <c:v>-2113650</c:v>
                </c:pt>
                <c:pt idx="12">
                  <c:v>-2113650</c:v>
                </c:pt>
                <c:pt idx="13">
                  <c:v>-2113650</c:v>
                </c:pt>
                <c:pt idx="14">
                  <c:v>-2113650</c:v>
                </c:pt>
                <c:pt idx="15">
                  <c:v>-2113650</c:v>
                </c:pt>
                <c:pt idx="16">
                  <c:v>-2113650</c:v>
                </c:pt>
                <c:pt idx="17">
                  <c:v>-2113650</c:v>
                </c:pt>
                <c:pt idx="18">
                  <c:v>-2113650</c:v>
                </c:pt>
                <c:pt idx="19">
                  <c:v>-2113650</c:v>
                </c:pt>
                <c:pt idx="20">
                  <c:v>-2113650</c:v>
                </c:pt>
                <c:pt idx="21">
                  <c:v>-2113650</c:v>
                </c:pt>
                <c:pt idx="22">
                  <c:v>-2113650</c:v>
                </c:pt>
                <c:pt idx="23">
                  <c:v>-2113650</c:v>
                </c:pt>
                <c:pt idx="24">
                  <c:v>-2113650</c:v>
                </c:pt>
                <c:pt idx="25">
                  <c:v>-2113650</c:v>
                </c:pt>
                <c:pt idx="26">
                  <c:v>-2113650</c:v>
                </c:pt>
                <c:pt idx="27">
                  <c:v>-2113650</c:v>
                </c:pt>
                <c:pt idx="28">
                  <c:v>-2113650</c:v>
                </c:pt>
                <c:pt idx="29">
                  <c:v>-2113650</c:v>
                </c:pt>
                <c:pt idx="30">
                  <c:v>-2113650</c:v>
                </c:pt>
                <c:pt idx="31">
                  <c:v>-2113650</c:v>
                </c:pt>
                <c:pt idx="32">
                  <c:v>-2113650</c:v>
                </c:pt>
                <c:pt idx="33">
                  <c:v>-2113650</c:v>
                </c:pt>
                <c:pt idx="34">
                  <c:v>-2113650</c:v>
                </c:pt>
                <c:pt idx="35">
                  <c:v>-2113650</c:v>
                </c:pt>
                <c:pt idx="36">
                  <c:v>-2113650</c:v>
                </c:pt>
                <c:pt idx="37">
                  <c:v>-2113650</c:v>
                </c:pt>
                <c:pt idx="38">
                  <c:v>-2113650</c:v>
                </c:pt>
                <c:pt idx="39">
                  <c:v>-2113650</c:v>
                </c:pt>
                <c:pt idx="40">
                  <c:v>-2113650</c:v>
                </c:pt>
                <c:pt idx="41">
                  <c:v>-2113650</c:v>
                </c:pt>
                <c:pt idx="42">
                  <c:v>-2113650</c:v>
                </c:pt>
                <c:pt idx="43">
                  <c:v>-2113650</c:v>
                </c:pt>
                <c:pt idx="44">
                  <c:v>-2113650</c:v>
                </c:pt>
                <c:pt idx="45">
                  <c:v>-2113650</c:v>
                </c:pt>
                <c:pt idx="46">
                  <c:v>-2113650</c:v>
                </c:pt>
                <c:pt idx="47">
                  <c:v>-2113650</c:v>
                </c:pt>
                <c:pt idx="48">
                  <c:v>-2113650</c:v>
                </c:pt>
                <c:pt idx="49">
                  <c:v>-2113650</c:v>
                </c:pt>
                <c:pt idx="50">
                  <c:v>-2113650</c:v>
                </c:pt>
                <c:pt idx="51">
                  <c:v>-2113650</c:v>
                </c:pt>
                <c:pt idx="52">
                  <c:v>-2113650</c:v>
                </c:pt>
                <c:pt idx="53">
                  <c:v>-2113650</c:v>
                </c:pt>
                <c:pt idx="54">
                  <c:v>-2113650</c:v>
                </c:pt>
                <c:pt idx="55">
                  <c:v>-2113650</c:v>
                </c:pt>
                <c:pt idx="56">
                  <c:v>-2113650</c:v>
                </c:pt>
                <c:pt idx="57">
                  <c:v>-2113650</c:v>
                </c:pt>
                <c:pt idx="58">
                  <c:v>-2113650</c:v>
                </c:pt>
                <c:pt idx="59">
                  <c:v>-2113650</c:v>
                </c:pt>
                <c:pt idx="60">
                  <c:v>-2113650</c:v>
                </c:pt>
                <c:pt idx="61">
                  <c:v>-2113650</c:v>
                </c:pt>
                <c:pt idx="62">
                  <c:v>-2113650</c:v>
                </c:pt>
                <c:pt idx="63">
                  <c:v>-2113650</c:v>
                </c:pt>
                <c:pt idx="64">
                  <c:v>-2113650</c:v>
                </c:pt>
                <c:pt idx="65">
                  <c:v>-2113650</c:v>
                </c:pt>
                <c:pt idx="66">
                  <c:v>-2113650</c:v>
                </c:pt>
                <c:pt idx="67">
                  <c:v>-2113650</c:v>
                </c:pt>
                <c:pt idx="68">
                  <c:v>-2113650</c:v>
                </c:pt>
                <c:pt idx="69">
                  <c:v>-2113650</c:v>
                </c:pt>
                <c:pt idx="70">
                  <c:v>-2113650</c:v>
                </c:pt>
                <c:pt idx="71">
                  <c:v>-2113650</c:v>
                </c:pt>
                <c:pt idx="72">
                  <c:v>-2113650</c:v>
                </c:pt>
                <c:pt idx="73">
                  <c:v>-2113650</c:v>
                </c:pt>
                <c:pt idx="74">
                  <c:v>-2113650</c:v>
                </c:pt>
                <c:pt idx="75">
                  <c:v>-2113650</c:v>
                </c:pt>
                <c:pt idx="76">
                  <c:v>-2113650</c:v>
                </c:pt>
                <c:pt idx="77">
                  <c:v>-2113650</c:v>
                </c:pt>
                <c:pt idx="78">
                  <c:v>-2113650</c:v>
                </c:pt>
                <c:pt idx="79">
                  <c:v>-2113650</c:v>
                </c:pt>
                <c:pt idx="80">
                  <c:v>-2113650</c:v>
                </c:pt>
                <c:pt idx="81">
                  <c:v>-2113650</c:v>
                </c:pt>
                <c:pt idx="82">
                  <c:v>-2113650</c:v>
                </c:pt>
                <c:pt idx="83">
                  <c:v>-2113650</c:v>
                </c:pt>
                <c:pt idx="84">
                  <c:v>-2113650</c:v>
                </c:pt>
                <c:pt idx="85">
                  <c:v>-2113650</c:v>
                </c:pt>
                <c:pt idx="86">
                  <c:v>-2113650</c:v>
                </c:pt>
                <c:pt idx="87">
                  <c:v>-2113650</c:v>
                </c:pt>
                <c:pt idx="88">
                  <c:v>-2113650</c:v>
                </c:pt>
                <c:pt idx="89">
                  <c:v>-2113650</c:v>
                </c:pt>
                <c:pt idx="90">
                  <c:v>-2113650</c:v>
                </c:pt>
                <c:pt idx="91">
                  <c:v>-2113650</c:v>
                </c:pt>
                <c:pt idx="92">
                  <c:v>-2113650</c:v>
                </c:pt>
                <c:pt idx="93">
                  <c:v>-2113650</c:v>
                </c:pt>
                <c:pt idx="94">
                  <c:v>-2113650</c:v>
                </c:pt>
                <c:pt idx="95">
                  <c:v>-2113650</c:v>
                </c:pt>
                <c:pt idx="96">
                  <c:v>-2113650</c:v>
                </c:pt>
                <c:pt idx="97">
                  <c:v>-2113650</c:v>
                </c:pt>
                <c:pt idx="98">
                  <c:v>-2113650</c:v>
                </c:pt>
                <c:pt idx="99">
                  <c:v>-2113650</c:v>
                </c:pt>
                <c:pt idx="100">
                  <c:v>-2113650</c:v>
                </c:pt>
                <c:pt idx="101">
                  <c:v>-2113650</c:v>
                </c:pt>
                <c:pt idx="102">
                  <c:v>-2113650</c:v>
                </c:pt>
                <c:pt idx="103">
                  <c:v>-2113650</c:v>
                </c:pt>
                <c:pt idx="104">
                  <c:v>-2113650</c:v>
                </c:pt>
                <c:pt idx="105">
                  <c:v>-2113650</c:v>
                </c:pt>
                <c:pt idx="106">
                  <c:v>-2113650</c:v>
                </c:pt>
                <c:pt idx="107">
                  <c:v>-2113650</c:v>
                </c:pt>
                <c:pt idx="108">
                  <c:v>-2113650</c:v>
                </c:pt>
                <c:pt idx="109">
                  <c:v>-2113650</c:v>
                </c:pt>
                <c:pt idx="110">
                  <c:v>-2113650</c:v>
                </c:pt>
                <c:pt idx="111">
                  <c:v>-2113650</c:v>
                </c:pt>
                <c:pt idx="112">
                  <c:v>-2113650</c:v>
                </c:pt>
                <c:pt idx="113">
                  <c:v>-2113650</c:v>
                </c:pt>
                <c:pt idx="114">
                  <c:v>-2113650</c:v>
                </c:pt>
                <c:pt idx="115">
                  <c:v>-2113650</c:v>
                </c:pt>
                <c:pt idx="116">
                  <c:v>-2113650</c:v>
                </c:pt>
                <c:pt idx="117">
                  <c:v>-2113650</c:v>
                </c:pt>
                <c:pt idx="118">
                  <c:v>-2113650</c:v>
                </c:pt>
                <c:pt idx="119">
                  <c:v>-2113650</c:v>
                </c:pt>
                <c:pt idx="120">
                  <c:v>-2113650</c:v>
                </c:pt>
                <c:pt idx="121">
                  <c:v>-2113650</c:v>
                </c:pt>
                <c:pt idx="122">
                  <c:v>-2113650</c:v>
                </c:pt>
                <c:pt idx="123">
                  <c:v>-2113650</c:v>
                </c:pt>
                <c:pt idx="124">
                  <c:v>-2113650</c:v>
                </c:pt>
                <c:pt idx="125">
                  <c:v>-2113650</c:v>
                </c:pt>
                <c:pt idx="126">
                  <c:v>-2113650</c:v>
                </c:pt>
                <c:pt idx="127">
                  <c:v>-2113650</c:v>
                </c:pt>
                <c:pt idx="128">
                  <c:v>-2113650</c:v>
                </c:pt>
                <c:pt idx="129">
                  <c:v>-2113650</c:v>
                </c:pt>
                <c:pt idx="130">
                  <c:v>-2113650</c:v>
                </c:pt>
                <c:pt idx="131">
                  <c:v>-2113650</c:v>
                </c:pt>
                <c:pt idx="132">
                  <c:v>-2113650</c:v>
                </c:pt>
                <c:pt idx="133">
                  <c:v>-2113650</c:v>
                </c:pt>
                <c:pt idx="134">
                  <c:v>-2113650</c:v>
                </c:pt>
                <c:pt idx="135">
                  <c:v>-2113650</c:v>
                </c:pt>
                <c:pt idx="136">
                  <c:v>-2113650</c:v>
                </c:pt>
                <c:pt idx="137">
                  <c:v>-2113650</c:v>
                </c:pt>
                <c:pt idx="138">
                  <c:v>-2113650</c:v>
                </c:pt>
                <c:pt idx="139">
                  <c:v>-2113650</c:v>
                </c:pt>
                <c:pt idx="140">
                  <c:v>-2113650</c:v>
                </c:pt>
                <c:pt idx="141">
                  <c:v>-2113650</c:v>
                </c:pt>
                <c:pt idx="142">
                  <c:v>-2113650</c:v>
                </c:pt>
                <c:pt idx="143">
                  <c:v>-2113650</c:v>
                </c:pt>
                <c:pt idx="144">
                  <c:v>-2113650</c:v>
                </c:pt>
                <c:pt idx="145">
                  <c:v>-2113650</c:v>
                </c:pt>
                <c:pt idx="146">
                  <c:v>-2113650</c:v>
                </c:pt>
                <c:pt idx="147">
                  <c:v>-2113650</c:v>
                </c:pt>
                <c:pt idx="148">
                  <c:v>-2113650</c:v>
                </c:pt>
                <c:pt idx="149">
                  <c:v>-2113650</c:v>
                </c:pt>
                <c:pt idx="150">
                  <c:v>-2113650</c:v>
                </c:pt>
                <c:pt idx="151">
                  <c:v>-2113650</c:v>
                </c:pt>
                <c:pt idx="152">
                  <c:v>-2113650</c:v>
                </c:pt>
                <c:pt idx="153">
                  <c:v>-2113650</c:v>
                </c:pt>
                <c:pt idx="154">
                  <c:v>-2113650</c:v>
                </c:pt>
                <c:pt idx="155">
                  <c:v>-2113650</c:v>
                </c:pt>
                <c:pt idx="156">
                  <c:v>-2113650</c:v>
                </c:pt>
                <c:pt idx="157">
                  <c:v>-2113650</c:v>
                </c:pt>
                <c:pt idx="158">
                  <c:v>-2113650</c:v>
                </c:pt>
                <c:pt idx="159">
                  <c:v>-2113650</c:v>
                </c:pt>
                <c:pt idx="160">
                  <c:v>-2113650</c:v>
                </c:pt>
                <c:pt idx="161">
                  <c:v>-2113650</c:v>
                </c:pt>
                <c:pt idx="162">
                  <c:v>-2113650</c:v>
                </c:pt>
                <c:pt idx="163">
                  <c:v>-2113650</c:v>
                </c:pt>
                <c:pt idx="164">
                  <c:v>-2113650</c:v>
                </c:pt>
                <c:pt idx="165">
                  <c:v>-2113650</c:v>
                </c:pt>
                <c:pt idx="166">
                  <c:v>-2113650</c:v>
                </c:pt>
                <c:pt idx="167">
                  <c:v>-2113650</c:v>
                </c:pt>
                <c:pt idx="168">
                  <c:v>-2113650</c:v>
                </c:pt>
                <c:pt idx="169">
                  <c:v>-2113650</c:v>
                </c:pt>
                <c:pt idx="170">
                  <c:v>-2113650</c:v>
                </c:pt>
                <c:pt idx="171">
                  <c:v>-2113650</c:v>
                </c:pt>
                <c:pt idx="172">
                  <c:v>-2113650</c:v>
                </c:pt>
                <c:pt idx="173">
                  <c:v>-2113650</c:v>
                </c:pt>
                <c:pt idx="174">
                  <c:v>-2113650</c:v>
                </c:pt>
                <c:pt idx="175">
                  <c:v>-2113650</c:v>
                </c:pt>
                <c:pt idx="176">
                  <c:v>-2113650</c:v>
                </c:pt>
                <c:pt idx="177">
                  <c:v>-2113650</c:v>
                </c:pt>
                <c:pt idx="178">
                  <c:v>-2113650</c:v>
                </c:pt>
                <c:pt idx="179">
                  <c:v>-2113650</c:v>
                </c:pt>
                <c:pt idx="180">
                  <c:v>-2113650</c:v>
                </c:pt>
                <c:pt idx="181">
                  <c:v>-2113650</c:v>
                </c:pt>
                <c:pt idx="182">
                  <c:v>-2113650</c:v>
                </c:pt>
                <c:pt idx="183">
                  <c:v>-2113650</c:v>
                </c:pt>
                <c:pt idx="184">
                  <c:v>-2113650</c:v>
                </c:pt>
                <c:pt idx="185">
                  <c:v>-2113650</c:v>
                </c:pt>
                <c:pt idx="186">
                  <c:v>-2113650</c:v>
                </c:pt>
                <c:pt idx="187">
                  <c:v>-2113650</c:v>
                </c:pt>
                <c:pt idx="188">
                  <c:v>-2113650</c:v>
                </c:pt>
                <c:pt idx="189">
                  <c:v>-2113650</c:v>
                </c:pt>
                <c:pt idx="190">
                  <c:v>-2113650</c:v>
                </c:pt>
                <c:pt idx="191">
                  <c:v>-2113650</c:v>
                </c:pt>
                <c:pt idx="192">
                  <c:v>-2113650</c:v>
                </c:pt>
                <c:pt idx="193">
                  <c:v>-2113650</c:v>
                </c:pt>
                <c:pt idx="194">
                  <c:v>-2113650</c:v>
                </c:pt>
                <c:pt idx="195">
                  <c:v>-2113650</c:v>
                </c:pt>
                <c:pt idx="196">
                  <c:v>-2113650</c:v>
                </c:pt>
                <c:pt idx="197">
                  <c:v>-2113650</c:v>
                </c:pt>
                <c:pt idx="198">
                  <c:v>-2113650</c:v>
                </c:pt>
                <c:pt idx="199">
                  <c:v>-2113650</c:v>
                </c:pt>
                <c:pt idx="200">
                  <c:v>-2113650</c:v>
                </c:pt>
                <c:pt idx="201">
                  <c:v>-2113650</c:v>
                </c:pt>
                <c:pt idx="202">
                  <c:v>-2113650</c:v>
                </c:pt>
                <c:pt idx="203">
                  <c:v>-2113650</c:v>
                </c:pt>
                <c:pt idx="204">
                  <c:v>-2113650</c:v>
                </c:pt>
                <c:pt idx="205">
                  <c:v>-2113650</c:v>
                </c:pt>
                <c:pt idx="206">
                  <c:v>-2113650</c:v>
                </c:pt>
                <c:pt idx="207">
                  <c:v>-2113650</c:v>
                </c:pt>
                <c:pt idx="208">
                  <c:v>-2113650</c:v>
                </c:pt>
                <c:pt idx="209">
                  <c:v>-2113650</c:v>
                </c:pt>
                <c:pt idx="210">
                  <c:v>-2113650</c:v>
                </c:pt>
                <c:pt idx="211">
                  <c:v>-2113650</c:v>
                </c:pt>
                <c:pt idx="212">
                  <c:v>-2113650</c:v>
                </c:pt>
                <c:pt idx="213">
                  <c:v>-2113650</c:v>
                </c:pt>
                <c:pt idx="214">
                  <c:v>-2113650</c:v>
                </c:pt>
                <c:pt idx="215">
                  <c:v>-2113650</c:v>
                </c:pt>
                <c:pt idx="216">
                  <c:v>-2113650</c:v>
                </c:pt>
                <c:pt idx="217">
                  <c:v>-2113650</c:v>
                </c:pt>
                <c:pt idx="218">
                  <c:v>-2113650</c:v>
                </c:pt>
                <c:pt idx="219">
                  <c:v>-2113650</c:v>
                </c:pt>
                <c:pt idx="220">
                  <c:v>-2113650</c:v>
                </c:pt>
                <c:pt idx="221">
                  <c:v>-2113650</c:v>
                </c:pt>
                <c:pt idx="222">
                  <c:v>-2113650</c:v>
                </c:pt>
                <c:pt idx="223">
                  <c:v>-2113650</c:v>
                </c:pt>
                <c:pt idx="224">
                  <c:v>-2113650</c:v>
                </c:pt>
                <c:pt idx="225">
                  <c:v>-2113650</c:v>
                </c:pt>
                <c:pt idx="226">
                  <c:v>-2113650</c:v>
                </c:pt>
                <c:pt idx="227">
                  <c:v>-2113650</c:v>
                </c:pt>
                <c:pt idx="228">
                  <c:v>-2113650</c:v>
                </c:pt>
                <c:pt idx="229">
                  <c:v>-2113650</c:v>
                </c:pt>
                <c:pt idx="230">
                  <c:v>-2113650</c:v>
                </c:pt>
                <c:pt idx="231">
                  <c:v>-2113650</c:v>
                </c:pt>
                <c:pt idx="232">
                  <c:v>-2113650</c:v>
                </c:pt>
                <c:pt idx="233">
                  <c:v>-2113650</c:v>
                </c:pt>
                <c:pt idx="234">
                  <c:v>-2113650</c:v>
                </c:pt>
                <c:pt idx="235">
                  <c:v>-2113650</c:v>
                </c:pt>
                <c:pt idx="236">
                  <c:v>-2113650</c:v>
                </c:pt>
                <c:pt idx="237">
                  <c:v>-2113650</c:v>
                </c:pt>
                <c:pt idx="238">
                  <c:v>-2113650</c:v>
                </c:pt>
                <c:pt idx="239">
                  <c:v>-2113650</c:v>
                </c:pt>
                <c:pt idx="240">
                  <c:v>-2113650</c:v>
                </c:pt>
                <c:pt idx="241">
                  <c:v>-2113650</c:v>
                </c:pt>
                <c:pt idx="242">
                  <c:v>-2113650</c:v>
                </c:pt>
                <c:pt idx="243">
                  <c:v>-2113650</c:v>
                </c:pt>
                <c:pt idx="244">
                  <c:v>-2113650</c:v>
                </c:pt>
                <c:pt idx="245">
                  <c:v>-2113650</c:v>
                </c:pt>
                <c:pt idx="246">
                  <c:v>-2113650</c:v>
                </c:pt>
                <c:pt idx="247">
                  <c:v>-2113650</c:v>
                </c:pt>
                <c:pt idx="248">
                  <c:v>-2113650</c:v>
                </c:pt>
                <c:pt idx="249">
                  <c:v>-2113650</c:v>
                </c:pt>
                <c:pt idx="250">
                  <c:v>-2113650</c:v>
                </c:pt>
                <c:pt idx="251">
                  <c:v>-2113650</c:v>
                </c:pt>
                <c:pt idx="252">
                  <c:v>-2113650</c:v>
                </c:pt>
                <c:pt idx="253">
                  <c:v>-2113650</c:v>
                </c:pt>
                <c:pt idx="254">
                  <c:v>-2113650</c:v>
                </c:pt>
                <c:pt idx="255">
                  <c:v>-2113650</c:v>
                </c:pt>
                <c:pt idx="256">
                  <c:v>-2113650</c:v>
                </c:pt>
                <c:pt idx="257">
                  <c:v>-2113650</c:v>
                </c:pt>
                <c:pt idx="258">
                  <c:v>-2113650</c:v>
                </c:pt>
                <c:pt idx="259">
                  <c:v>-2113650</c:v>
                </c:pt>
                <c:pt idx="260">
                  <c:v>-2113650</c:v>
                </c:pt>
                <c:pt idx="261">
                  <c:v>-2113650</c:v>
                </c:pt>
                <c:pt idx="262">
                  <c:v>-2113650</c:v>
                </c:pt>
                <c:pt idx="263">
                  <c:v>-2113650</c:v>
                </c:pt>
                <c:pt idx="264">
                  <c:v>-2113650</c:v>
                </c:pt>
                <c:pt idx="265">
                  <c:v>-2113650</c:v>
                </c:pt>
                <c:pt idx="266">
                  <c:v>-2113650</c:v>
                </c:pt>
                <c:pt idx="267">
                  <c:v>-2113650</c:v>
                </c:pt>
                <c:pt idx="268">
                  <c:v>-2113650</c:v>
                </c:pt>
                <c:pt idx="269">
                  <c:v>-2113650</c:v>
                </c:pt>
                <c:pt idx="270">
                  <c:v>-2113650</c:v>
                </c:pt>
                <c:pt idx="271">
                  <c:v>-2113650</c:v>
                </c:pt>
                <c:pt idx="272">
                  <c:v>-2113650</c:v>
                </c:pt>
                <c:pt idx="273">
                  <c:v>-2113650</c:v>
                </c:pt>
                <c:pt idx="274">
                  <c:v>-2113650</c:v>
                </c:pt>
                <c:pt idx="275">
                  <c:v>-2113650</c:v>
                </c:pt>
                <c:pt idx="276">
                  <c:v>-2113650</c:v>
                </c:pt>
                <c:pt idx="277">
                  <c:v>-2113650</c:v>
                </c:pt>
                <c:pt idx="278">
                  <c:v>-2113650</c:v>
                </c:pt>
                <c:pt idx="279">
                  <c:v>-2113650</c:v>
                </c:pt>
                <c:pt idx="280">
                  <c:v>-2113650</c:v>
                </c:pt>
                <c:pt idx="281">
                  <c:v>-2113650</c:v>
                </c:pt>
                <c:pt idx="282">
                  <c:v>-2113650</c:v>
                </c:pt>
                <c:pt idx="283">
                  <c:v>-2113650</c:v>
                </c:pt>
                <c:pt idx="284">
                  <c:v>-2113650</c:v>
                </c:pt>
                <c:pt idx="285">
                  <c:v>-2113650</c:v>
                </c:pt>
                <c:pt idx="286">
                  <c:v>-2113650</c:v>
                </c:pt>
                <c:pt idx="287">
                  <c:v>-2113650</c:v>
                </c:pt>
                <c:pt idx="288">
                  <c:v>-2113650</c:v>
                </c:pt>
                <c:pt idx="289">
                  <c:v>-2113650</c:v>
                </c:pt>
                <c:pt idx="290">
                  <c:v>-2113650</c:v>
                </c:pt>
                <c:pt idx="291">
                  <c:v>-2113650</c:v>
                </c:pt>
                <c:pt idx="292">
                  <c:v>-2113650</c:v>
                </c:pt>
                <c:pt idx="293">
                  <c:v>-2113650</c:v>
                </c:pt>
                <c:pt idx="294">
                  <c:v>-2113650</c:v>
                </c:pt>
                <c:pt idx="295">
                  <c:v>-2113650</c:v>
                </c:pt>
                <c:pt idx="296">
                  <c:v>-2113650</c:v>
                </c:pt>
                <c:pt idx="297">
                  <c:v>-2113650</c:v>
                </c:pt>
                <c:pt idx="298">
                  <c:v>-2113650</c:v>
                </c:pt>
                <c:pt idx="299">
                  <c:v>-2113650</c:v>
                </c:pt>
                <c:pt idx="300">
                  <c:v>-2113650</c:v>
                </c:pt>
                <c:pt idx="301">
                  <c:v>-2113650</c:v>
                </c:pt>
                <c:pt idx="302">
                  <c:v>-2113650</c:v>
                </c:pt>
                <c:pt idx="303">
                  <c:v>-2113650</c:v>
                </c:pt>
                <c:pt idx="304">
                  <c:v>-2113650</c:v>
                </c:pt>
                <c:pt idx="305">
                  <c:v>-2113650</c:v>
                </c:pt>
                <c:pt idx="306">
                  <c:v>-2113650</c:v>
                </c:pt>
                <c:pt idx="307">
                  <c:v>-2113650</c:v>
                </c:pt>
                <c:pt idx="308">
                  <c:v>-2113650</c:v>
                </c:pt>
                <c:pt idx="309">
                  <c:v>-2113650</c:v>
                </c:pt>
                <c:pt idx="310">
                  <c:v>-2113650</c:v>
                </c:pt>
                <c:pt idx="311">
                  <c:v>-2113650</c:v>
                </c:pt>
                <c:pt idx="312">
                  <c:v>-2113650</c:v>
                </c:pt>
                <c:pt idx="313">
                  <c:v>-2113650</c:v>
                </c:pt>
                <c:pt idx="314">
                  <c:v>-2113650</c:v>
                </c:pt>
                <c:pt idx="315">
                  <c:v>-2113650</c:v>
                </c:pt>
                <c:pt idx="316">
                  <c:v>-2113650</c:v>
                </c:pt>
                <c:pt idx="317">
                  <c:v>-2113650</c:v>
                </c:pt>
                <c:pt idx="318">
                  <c:v>-2113650</c:v>
                </c:pt>
                <c:pt idx="319">
                  <c:v>-2113650</c:v>
                </c:pt>
                <c:pt idx="320">
                  <c:v>-2113650</c:v>
                </c:pt>
                <c:pt idx="321">
                  <c:v>-2113650</c:v>
                </c:pt>
                <c:pt idx="322">
                  <c:v>-2113650</c:v>
                </c:pt>
                <c:pt idx="323">
                  <c:v>-2113650</c:v>
                </c:pt>
                <c:pt idx="324">
                  <c:v>-2113650</c:v>
                </c:pt>
                <c:pt idx="325">
                  <c:v>-2113650</c:v>
                </c:pt>
                <c:pt idx="326">
                  <c:v>-2113650</c:v>
                </c:pt>
                <c:pt idx="327">
                  <c:v>-2113650</c:v>
                </c:pt>
                <c:pt idx="328">
                  <c:v>-2113650</c:v>
                </c:pt>
                <c:pt idx="329">
                  <c:v>-2113650</c:v>
                </c:pt>
                <c:pt idx="330">
                  <c:v>-2113650</c:v>
                </c:pt>
                <c:pt idx="331">
                  <c:v>-2113650</c:v>
                </c:pt>
                <c:pt idx="332">
                  <c:v>-2113650</c:v>
                </c:pt>
                <c:pt idx="333">
                  <c:v>-2113650</c:v>
                </c:pt>
                <c:pt idx="334">
                  <c:v>-2113650</c:v>
                </c:pt>
                <c:pt idx="335">
                  <c:v>-2113650</c:v>
                </c:pt>
                <c:pt idx="336">
                  <c:v>-2113650</c:v>
                </c:pt>
                <c:pt idx="337">
                  <c:v>-2113650</c:v>
                </c:pt>
                <c:pt idx="338">
                  <c:v>-2113650</c:v>
                </c:pt>
                <c:pt idx="339">
                  <c:v>-2113650</c:v>
                </c:pt>
                <c:pt idx="340">
                  <c:v>-2113650</c:v>
                </c:pt>
                <c:pt idx="341">
                  <c:v>-2113650</c:v>
                </c:pt>
                <c:pt idx="342">
                  <c:v>-2113650</c:v>
                </c:pt>
                <c:pt idx="343">
                  <c:v>-2113650</c:v>
                </c:pt>
                <c:pt idx="344">
                  <c:v>-2113650</c:v>
                </c:pt>
                <c:pt idx="345">
                  <c:v>-2113650</c:v>
                </c:pt>
                <c:pt idx="346">
                  <c:v>-2113650</c:v>
                </c:pt>
                <c:pt idx="347">
                  <c:v>-2113650</c:v>
                </c:pt>
                <c:pt idx="348">
                  <c:v>-2113650</c:v>
                </c:pt>
                <c:pt idx="349">
                  <c:v>-2113650</c:v>
                </c:pt>
                <c:pt idx="350">
                  <c:v>-2113650</c:v>
                </c:pt>
                <c:pt idx="351">
                  <c:v>-2113650</c:v>
                </c:pt>
                <c:pt idx="352">
                  <c:v>-2113650</c:v>
                </c:pt>
                <c:pt idx="353">
                  <c:v>-2113650</c:v>
                </c:pt>
                <c:pt idx="354">
                  <c:v>-2113650</c:v>
                </c:pt>
                <c:pt idx="355">
                  <c:v>-2113650</c:v>
                </c:pt>
                <c:pt idx="356">
                  <c:v>-2113650</c:v>
                </c:pt>
                <c:pt idx="357">
                  <c:v>-2113650</c:v>
                </c:pt>
                <c:pt idx="358">
                  <c:v>-2113650</c:v>
                </c:pt>
                <c:pt idx="359">
                  <c:v>-2113650</c:v>
                </c:pt>
                <c:pt idx="360">
                  <c:v>-2113650</c:v>
                </c:pt>
                <c:pt idx="361">
                  <c:v>-2113650</c:v>
                </c:pt>
                <c:pt idx="362">
                  <c:v>-2113650</c:v>
                </c:pt>
                <c:pt idx="363">
                  <c:v>-2113650</c:v>
                </c:pt>
                <c:pt idx="364">
                  <c:v>-2113650</c:v>
                </c:pt>
                <c:pt idx="365">
                  <c:v>-2113650</c:v>
                </c:pt>
                <c:pt idx="366">
                  <c:v>-2113650</c:v>
                </c:pt>
                <c:pt idx="367">
                  <c:v>-2113650</c:v>
                </c:pt>
                <c:pt idx="368">
                  <c:v>-2113650</c:v>
                </c:pt>
                <c:pt idx="369">
                  <c:v>-2113650</c:v>
                </c:pt>
                <c:pt idx="370">
                  <c:v>-2113650</c:v>
                </c:pt>
                <c:pt idx="371">
                  <c:v>-2113650</c:v>
                </c:pt>
                <c:pt idx="372">
                  <c:v>-2113650</c:v>
                </c:pt>
                <c:pt idx="373">
                  <c:v>-2113650</c:v>
                </c:pt>
                <c:pt idx="374">
                  <c:v>-2113650</c:v>
                </c:pt>
                <c:pt idx="375">
                  <c:v>-2113650</c:v>
                </c:pt>
                <c:pt idx="376">
                  <c:v>-2113650</c:v>
                </c:pt>
                <c:pt idx="377">
                  <c:v>-2113650</c:v>
                </c:pt>
                <c:pt idx="378">
                  <c:v>-2113650</c:v>
                </c:pt>
                <c:pt idx="379">
                  <c:v>-2113650</c:v>
                </c:pt>
                <c:pt idx="380">
                  <c:v>-2113650</c:v>
                </c:pt>
                <c:pt idx="381">
                  <c:v>-2113650</c:v>
                </c:pt>
                <c:pt idx="382">
                  <c:v>-2113650</c:v>
                </c:pt>
                <c:pt idx="383">
                  <c:v>-2113650</c:v>
                </c:pt>
                <c:pt idx="384">
                  <c:v>-2113650</c:v>
                </c:pt>
                <c:pt idx="385">
                  <c:v>-2113650</c:v>
                </c:pt>
                <c:pt idx="386">
                  <c:v>-2113650</c:v>
                </c:pt>
                <c:pt idx="387">
                  <c:v>-2113650</c:v>
                </c:pt>
                <c:pt idx="388">
                  <c:v>-2113650</c:v>
                </c:pt>
                <c:pt idx="389">
                  <c:v>-2113650</c:v>
                </c:pt>
                <c:pt idx="390">
                  <c:v>-2113650</c:v>
                </c:pt>
                <c:pt idx="391">
                  <c:v>-2113650</c:v>
                </c:pt>
                <c:pt idx="392">
                  <c:v>-2113650</c:v>
                </c:pt>
                <c:pt idx="393">
                  <c:v>-2113650</c:v>
                </c:pt>
                <c:pt idx="394">
                  <c:v>-2113650</c:v>
                </c:pt>
                <c:pt idx="395">
                  <c:v>-2113650</c:v>
                </c:pt>
                <c:pt idx="396">
                  <c:v>-2113650</c:v>
                </c:pt>
                <c:pt idx="397">
                  <c:v>-2113650</c:v>
                </c:pt>
                <c:pt idx="398">
                  <c:v>-2113650</c:v>
                </c:pt>
                <c:pt idx="399">
                  <c:v>-2113650</c:v>
                </c:pt>
                <c:pt idx="400">
                  <c:v>-2113650</c:v>
                </c:pt>
                <c:pt idx="401">
                  <c:v>-2113650</c:v>
                </c:pt>
                <c:pt idx="402">
                  <c:v>-2113650</c:v>
                </c:pt>
                <c:pt idx="403">
                  <c:v>-2113650</c:v>
                </c:pt>
                <c:pt idx="404">
                  <c:v>-2113650</c:v>
                </c:pt>
                <c:pt idx="405">
                  <c:v>-2113650</c:v>
                </c:pt>
                <c:pt idx="406">
                  <c:v>-2113650</c:v>
                </c:pt>
                <c:pt idx="407">
                  <c:v>-2113650</c:v>
                </c:pt>
                <c:pt idx="408">
                  <c:v>-2113650</c:v>
                </c:pt>
                <c:pt idx="409">
                  <c:v>-2113650</c:v>
                </c:pt>
                <c:pt idx="410">
                  <c:v>-2113650</c:v>
                </c:pt>
                <c:pt idx="411">
                  <c:v>-2113650</c:v>
                </c:pt>
                <c:pt idx="412">
                  <c:v>-2113650</c:v>
                </c:pt>
                <c:pt idx="413">
                  <c:v>-2113650</c:v>
                </c:pt>
                <c:pt idx="414">
                  <c:v>-2113650</c:v>
                </c:pt>
                <c:pt idx="415">
                  <c:v>-2113650</c:v>
                </c:pt>
                <c:pt idx="416">
                  <c:v>-2113650</c:v>
                </c:pt>
                <c:pt idx="417">
                  <c:v>-2113650</c:v>
                </c:pt>
                <c:pt idx="418">
                  <c:v>-2113650</c:v>
                </c:pt>
                <c:pt idx="419">
                  <c:v>-2113650</c:v>
                </c:pt>
                <c:pt idx="420">
                  <c:v>-2113650</c:v>
                </c:pt>
                <c:pt idx="421">
                  <c:v>-2113650</c:v>
                </c:pt>
                <c:pt idx="422">
                  <c:v>-2113650</c:v>
                </c:pt>
                <c:pt idx="423">
                  <c:v>-2113650</c:v>
                </c:pt>
                <c:pt idx="424">
                  <c:v>-2113650</c:v>
                </c:pt>
                <c:pt idx="425">
                  <c:v>-2113650</c:v>
                </c:pt>
                <c:pt idx="426">
                  <c:v>-2113650</c:v>
                </c:pt>
                <c:pt idx="427">
                  <c:v>-2113650</c:v>
                </c:pt>
                <c:pt idx="428">
                  <c:v>-2113650</c:v>
                </c:pt>
                <c:pt idx="429">
                  <c:v>-2113650</c:v>
                </c:pt>
                <c:pt idx="430">
                  <c:v>-2113650</c:v>
                </c:pt>
                <c:pt idx="431">
                  <c:v>-2113650</c:v>
                </c:pt>
                <c:pt idx="432">
                  <c:v>-2113650</c:v>
                </c:pt>
                <c:pt idx="433">
                  <c:v>-2113650</c:v>
                </c:pt>
                <c:pt idx="434">
                  <c:v>-2113650</c:v>
                </c:pt>
                <c:pt idx="435">
                  <c:v>-2113650</c:v>
                </c:pt>
                <c:pt idx="436">
                  <c:v>-2113650</c:v>
                </c:pt>
                <c:pt idx="437">
                  <c:v>-2113650</c:v>
                </c:pt>
                <c:pt idx="438">
                  <c:v>-2113650</c:v>
                </c:pt>
                <c:pt idx="439">
                  <c:v>-2113650</c:v>
                </c:pt>
                <c:pt idx="440">
                  <c:v>-2113650</c:v>
                </c:pt>
                <c:pt idx="441">
                  <c:v>-2113650</c:v>
                </c:pt>
                <c:pt idx="442">
                  <c:v>-2113650</c:v>
                </c:pt>
                <c:pt idx="443">
                  <c:v>-2113650</c:v>
                </c:pt>
                <c:pt idx="444">
                  <c:v>-2113650</c:v>
                </c:pt>
                <c:pt idx="445">
                  <c:v>-2113650</c:v>
                </c:pt>
                <c:pt idx="446">
                  <c:v>-2113650</c:v>
                </c:pt>
                <c:pt idx="447">
                  <c:v>-2113650</c:v>
                </c:pt>
                <c:pt idx="448">
                  <c:v>-2113650</c:v>
                </c:pt>
                <c:pt idx="449">
                  <c:v>-2113650</c:v>
                </c:pt>
                <c:pt idx="450">
                  <c:v>-2113650</c:v>
                </c:pt>
                <c:pt idx="451">
                  <c:v>-2113650</c:v>
                </c:pt>
                <c:pt idx="452">
                  <c:v>-2113650</c:v>
                </c:pt>
                <c:pt idx="453">
                  <c:v>-2113650</c:v>
                </c:pt>
                <c:pt idx="454">
                  <c:v>-2113650</c:v>
                </c:pt>
                <c:pt idx="455">
                  <c:v>-2113650</c:v>
                </c:pt>
                <c:pt idx="456">
                  <c:v>-2113650</c:v>
                </c:pt>
                <c:pt idx="457">
                  <c:v>-2113650</c:v>
                </c:pt>
                <c:pt idx="458">
                  <c:v>-2113650</c:v>
                </c:pt>
                <c:pt idx="459">
                  <c:v>-2113650</c:v>
                </c:pt>
                <c:pt idx="460">
                  <c:v>-2113650</c:v>
                </c:pt>
                <c:pt idx="461">
                  <c:v>-2113650</c:v>
                </c:pt>
                <c:pt idx="462">
                  <c:v>-2113650</c:v>
                </c:pt>
                <c:pt idx="463">
                  <c:v>-2113650</c:v>
                </c:pt>
                <c:pt idx="464">
                  <c:v>-2113650</c:v>
                </c:pt>
                <c:pt idx="465">
                  <c:v>-2113650</c:v>
                </c:pt>
                <c:pt idx="466">
                  <c:v>-2113650</c:v>
                </c:pt>
                <c:pt idx="467">
                  <c:v>-2113650</c:v>
                </c:pt>
                <c:pt idx="468">
                  <c:v>-2113650</c:v>
                </c:pt>
                <c:pt idx="469">
                  <c:v>-2113650</c:v>
                </c:pt>
                <c:pt idx="470">
                  <c:v>-2113650</c:v>
                </c:pt>
                <c:pt idx="471">
                  <c:v>-2113650</c:v>
                </c:pt>
                <c:pt idx="472">
                  <c:v>-2113650</c:v>
                </c:pt>
                <c:pt idx="473">
                  <c:v>-2113650</c:v>
                </c:pt>
                <c:pt idx="474">
                  <c:v>-2113650</c:v>
                </c:pt>
                <c:pt idx="475">
                  <c:v>-2113650</c:v>
                </c:pt>
                <c:pt idx="476">
                  <c:v>-2113650</c:v>
                </c:pt>
                <c:pt idx="477">
                  <c:v>-2113650</c:v>
                </c:pt>
                <c:pt idx="478">
                  <c:v>-2113650</c:v>
                </c:pt>
                <c:pt idx="479">
                  <c:v>-2113650</c:v>
                </c:pt>
                <c:pt idx="480">
                  <c:v>-2113650</c:v>
                </c:pt>
                <c:pt idx="481">
                  <c:v>-2113650</c:v>
                </c:pt>
                <c:pt idx="482">
                  <c:v>-2113650</c:v>
                </c:pt>
                <c:pt idx="483">
                  <c:v>-2113650</c:v>
                </c:pt>
                <c:pt idx="484">
                  <c:v>-2113650</c:v>
                </c:pt>
                <c:pt idx="485">
                  <c:v>-2113650</c:v>
                </c:pt>
                <c:pt idx="486">
                  <c:v>-2113650</c:v>
                </c:pt>
                <c:pt idx="487">
                  <c:v>-2113650</c:v>
                </c:pt>
                <c:pt idx="488">
                  <c:v>-2113650</c:v>
                </c:pt>
                <c:pt idx="489">
                  <c:v>-2113650</c:v>
                </c:pt>
                <c:pt idx="490">
                  <c:v>-2113650</c:v>
                </c:pt>
                <c:pt idx="491">
                  <c:v>-2113650</c:v>
                </c:pt>
                <c:pt idx="492">
                  <c:v>-2113650</c:v>
                </c:pt>
                <c:pt idx="493">
                  <c:v>-2113650</c:v>
                </c:pt>
                <c:pt idx="494">
                  <c:v>-2113650</c:v>
                </c:pt>
                <c:pt idx="495">
                  <c:v>-2113650</c:v>
                </c:pt>
                <c:pt idx="496">
                  <c:v>-2113650</c:v>
                </c:pt>
                <c:pt idx="497">
                  <c:v>-2113650</c:v>
                </c:pt>
                <c:pt idx="498">
                  <c:v>-2113650</c:v>
                </c:pt>
                <c:pt idx="499">
                  <c:v>-2113650</c:v>
                </c:pt>
                <c:pt idx="500">
                  <c:v>-2113650</c:v>
                </c:pt>
                <c:pt idx="501">
                  <c:v>-2113650</c:v>
                </c:pt>
                <c:pt idx="502">
                  <c:v>-2113650</c:v>
                </c:pt>
                <c:pt idx="503">
                  <c:v>-2113650</c:v>
                </c:pt>
                <c:pt idx="504">
                  <c:v>-2113650</c:v>
                </c:pt>
                <c:pt idx="505">
                  <c:v>-2113650</c:v>
                </c:pt>
                <c:pt idx="506">
                  <c:v>-2113650</c:v>
                </c:pt>
                <c:pt idx="507">
                  <c:v>-2113650</c:v>
                </c:pt>
                <c:pt idx="508">
                  <c:v>-2113650</c:v>
                </c:pt>
                <c:pt idx="509">
                  <c:v>-2113650</c:v>
                </c:pt>
                <c:pt idx="510">
                  <c:v>-2113650</c:v>
                </c:pt>
                <c:pt idx="511">
                  <c:v>-2113650</c:v>
                </c:pt>
                <c:pt idx="512">
                  <c:v>-2113650</c:v>
                </c:pt>
                <c:pt idx="513">
                  <c:v>-2113650</c:v>
                </c:pt>
                <c:pt idx="514">
                  <c:v>-2113650</c:v>
                </c:pt>
                <c:pt idx="515">
                  <c:v>-2113650</c:v>
                </c:pt>
                <c:pt idx="516">
                  <c:v>-2113650</c:v>
                </c:pt>
                <c:pt idx="517">
                  <c:v>-2113650</c:v>
                </c:pt>
                <c:pt idx="518">
                  <c:v>-2113650</c:v>
                </c:pt>
                <c:pt idx="519">
                  <c:v>-2113650</c:v>
                </c:pt>
                <c:pt idx="520">
                  <c:v>-2113650</c:v>
                </c:pt>
                <c:pt idx="521">
                  <c:v>-2113650</c:v>
                </c:pt>
                <c:pt idx="522">
                  <c:v>-2113650</c:v>
                </c:pt>
                <c:pt idx="523">
                  <c:v>-2113650</c:v>
                </c:pt>
                <c:pt idx="524">
                  <c:v>-2113650</c:v>
                </c:pt>
                <c:pt idx="525">
                  <c:v>-2113650</c:v>
                </c:pt>
                <c:pt idx="526">
                  <c:v>-2113650</c:v>
                </c:pt>
                <c:pt idx="527">
                  <c:v>-2113650</c:v>
                </c:pt>
                <c:pt idx="528">
                  <c:v>-2113650</c:v>
                </c:pt>
                <c:pt idx="529">
                  <c:v>-2113650</c:v>
                </c:pt>
                <c:pt idx="530">
                  <c:v>-2113650</c:v>
                </c:pt>
                <c:pt idx="531">
                  <c:v>-2113650</c:v>
                </c:pt>
                <c:pt idx="532">
                  <c:v>-2113650</c:v>
                </c:pt>
                <c:pt idx="533">
                  <c:v>-2113650</c:v>
                </c:pt>
                <c:pt idx="534">
                  <c:v>-2113650</c:v>
                </c:pt>
                <c:pt idx="535">
                  <c:v>-2113650</c:v>
                </c:pt>
                <c:pt idx="536">
                  <c:v>-2113650</c:v>
                </c:pt>
                <c:pt idx="537">
                  <c:v>-2113650</c:v>
                </c:pt>
                <c:pt idx="538">
                  <c:v>-2113650</c:v>
                </c:pt>
                <c:pt idx="539">
                  <c:v>-2113650</c:v>
                </c:pt>
                <c:pt idx="540">
                  <c:v>-2113650</c:v>
                </c:pt>
                <c:pt idx="541">
                  <c:v>-2113650</c:v>
                </c:pt>
                <c:pt idx="542">
                  <c:v>-2113650</c:v>
                </c:pt>
                <c:pt idx="543">
                  <c:v>-2113650</c:v>
                </c:pt>
                <c:pt idx="544">
                  <c:v>-2113650</c:v>
                </c:pt>
                <c:pt idx="545">
                  <c:v>-2113650</c:v>
                </c:pt>
                <c:pt idx="546">
                  <c:v>-2113650</c:v>
                </c:pt>
                <c:pt idx="547">
                  <c:v>-2113650</c:v>
                </c:pt>
                <c:pt idx="548">
                  <c:v>-2113650</c:v>
                </c:pt>
                <c:pt idx="549">
                  <c:v>-2113650</c:v>
                </c:pt>
                <c:pt idx="550">
                  <c:v>-2113650</c:v>
                </c:pt>
                <c:pt idx="551">
                  <c:v>-2113650</c:v>
                </c:pt>
                <c:pt idx="552">
                  <c:v>-2113650</c:v>
                </c:pt>
                <c:pt idx="553">
                  <c:v>-2113650</c:v>
                </c:pt>
                <c:pt idx="554">
                  <c:v>-2113650</c:v>
                </c:pt>
                <c:pt idx="555">
                  <c:v>-2113650</c:v>
                </c:pt>
                <c:pt idx="556">
                  <c:v>-2113650</c:v>
                </c:pt>
                <c:pt idx="557">
                  <c:v>-2113650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898-4285-8B73-2BE89196CD35}"/>
            </c:ext>
          </c:extLst>
        </c:ser>
        <c:ser>
          <c:idx val="3"/>
          <c:order val="3"/>
          <c:tx>
            <c:strRef>
              <c:f>'Tracking Graph (2016)'!$H$2</c:f>
              <c:strCache>
                <c:ptCount val="1"/>
                <c:pt idx="0">
                  <c:v>+$7,834.30</c:v>
                </c:pt>
              </c:strCache>
            </c:strRef>
          </c:tx>
          <c:spPr>
            <a:ln w="15875" cmpd="sng">
              <a:solidFill>
                <a:schemeClr val="accent2">
                  <a:lumMod val="60000"/>
                  <a:lumOff val="40000"/>
                </a:schemeClr>
              </a:solidFill>
              <a:prstDash val="lgDash"/>
            </a:ln>
          </c:spPr>
          <c:marker>
            <c:symbol val="none"/>
          </c:marker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A-0898-4285-8B73-2BE89196CD35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0B-0898-4285-8B73-2BE89196CD35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0C-0898-4285-8B73-2BE89196CD35}"/>
              </c:ext>
            </c:extLst>
          </c:dPt>
          <c:xVal>
            <c:numRef>
              <c:f>'Tracking Graph (2016)'!$B$3:$B$596</c:f>
              <c:numCache>
                <c:formatCode>[$-C09]dd\-mmm;@</c:formatCode>
                <c:ptCount val="594"/>
                <c:pt idx="0">
                  <c:v>42369</c:v>
                </c:pt>
              </c:numCache>
            </c:numRef>
          </c:xVal>
          <c:yVal>
            <c:numRef>
              <c:f>'Tracking Graph (2016)'!$H$3:$H$596</c:f>
              <c:numCache>
                <c:formatCode>"$"#,##0.00_);\("$"#,##0.00\)</c:formatCode>
                <c:ptCount val="594"/>
                <c:pt idx="0">
                  <c:v>7112.6760563380285</c:v>
                </c:pt>
                <c:pt idx="1">
                  <c:v>-1484753.5211267604</c:v>
                </c:pt>
                <c:pt idx="2">
                  <c:v>-1484753.5211267604</c:v>
                </c:pt>
                <c:pt idx="3">
                  <c:v>-1484753.5211267604</c:v>
                </c:pt>
                <c:pt idx="4">
                  <c:v>-1484753.5211267604</c:v>
                </c:pt>
                <c:pt idx="5">
                  <c:v>-1484753.5211267604</c:v>
                </c:pt>
                <c:pt idx="6">
                  <c:v>-1484753.5211267604</c:v>
                </c:pt>
                <c:pt idx="7">
                  <c:v>-1484753.5211267604</c:v>
                </c:pt>
                <c:pt idx="8">
                  <c:v>-1484753.5211267604</c:v>
                </c:pt>
                <c:pt idx="9">
                  <c:v>-1484753.5211267604</c:v>
                </c:pt>
                <c:pt idx="10">
                  <c:v>-1484753.5211267604</c:v>
                </c:pt>
                <c:pt idx="11">
                  <c:v>-1484753.5211267604</c:v>
                </c:pt>
                <c:pt idx="12">
                  <c:v>-1484753.5211267604</c:v>
                </c:pt>
                <c:pt idx="13">
                  <c:v>-1484753.5211267604</c:v>
                </c:pt>
                <c:pt idx="14">
                  <c:v>-1484753.5211267604</c:v>
                </c:pt>
                <c:pt idx="15">
                  <c:v>-1484753.5211267604</c:v>
                </c:pt>
                <c:pt idx="16">
                  <c:v>-1484753.5211267604</c:v>
                </c:pt>
                <c:pt idx="17">
                  <c:v>-1484753.5211267604</c:v>
                </c:pt>
                <c:pt idx="18">
                  <c:v>-1484753.5211267604</c:v>
                </c:pt>
                <c:pt idx="19">
                  <c:v>-1484753.5211267604</c:v>
                </c:pt>
                <c:pt idx="20">
                  <c:v>-1484753.5211267604</c:v>
                </c:pt>
                <c:pt idx="21">
                  <c:v>-1484753.5211267604</c:v>
                </c:pt>
                <c:pt idx="22">
                  <c:v>-1484753.5211267604</c:v>
                </c:pt>
                <c:pt idx="23">
                  <c:v>-1484753.5211267604</c:v>
                </c:pt>
                <c:pt idx="24">
                  <c:v>-1484753.5211267604</c:v>
                </c:pt>
                <c:pt idx="25">
                  <c:v>-1484753.5211267604</c:v>
                </c:pt>
                <c:pt idx="26">
                  <c:v>-1484753.5211267604</c:v>
                </c:pt>
                <c:pt idx="27">
                  <c:v>-1484753.5211267604</c:v>
                </c:pt>
                <c:pt idx="28">
                  <c:v>-1484753.5211267604</c:v>
                </c:pt>
                <c:pt idx="29">
                  <c:v>-1484753.5211267604</c:v>
                </c:pt>
                <c:pt idx="30">
                  <c:v>-1484753.5211267604</c:v>
                </c:pt>
                <c:pt idx="31">
                  <c:v>-1484753.5211267604</c:v>
                </c:pt>
                <c:pt idx="32">
                  <c:v>-1484753.5211267604</c:v>
                </c:pt>
                <c:pt idx="33">
                  <c:v>-1484753.5211267604</c:v>
                </c:pt>
                <c:pt idx="34">
                  <c:v>-1484753.5211267604</c:v>
                </c:pt>
                <c:pt idx="35">
                  <c:v>-1484753.5211267604</c:v>
                </c:pt>
                <c:pt idx="36">
                  <c:v>-1484753.5211267604</c:v>
                </c:pt>
                <c:pt idx="37">
                  <c:v>-1484753.5211267604</c:v>
                </c:pt>
                <c:pt idx="38">
                  <c:v>-1484753.5211267604</c:v>
                </c:pt>
                <c:pt idx="39">
                  <c:v>-1484753.5211267604</c:v>
                </c:pt>
                <c:pt idx="40">
                  <c:v>-1484753.5211267604</c:v>
                </c:pt>
                <c:pt idx="41">
                  <c:v>-1484753.5211267604</c:v>
                </c:pt>
                <c:pt idx="42">
                  <c:v>-1484753.5211267604</c:v>
                </c:pt>
                <c:pt idx="43">
                  <c:v>-1484753.5211267604</c:v>
                </c:pt>
                <c:pt idx="44">
                  <c:v>-1484753.5211267604</c:v>
                </c:pt>
                <c:pt idx="45">
                  <c:v>-1484753.5211267604</c:v>
                </c:pt>
                <c:pt idx="46">
                  <c:v>-1484753.5211267604</c:v>
                </c:pt>
                <c:pt idx="47">
                  <c:v>-1484753.5211267604</c:v>
                </c:pt>
                <c:pt idx="48">
                  <c:v>-1484753.5211267604</c:v>
                </c:pt>
                <c:pt idx="49">
                  <c:v>-1484753.5211267604</c:v>
                </c:pt>
                <c:pt idx="50">
                  <c:v>-1484753.5211267604</c:v>
                </c:pt>
                <c:pt idx="51">
                  <c:v>-1484753.5211267604</c:v>
                </c:pt>
                <c:pt idx="52">
                  <c:v>-1484753.5211267604</c:v>
                </c:pt>
                <c:pt idx="53">
                  <c:v>-1484753.5211267604</c:v>
                </c:pt>
                <c:pt idx="54">
                  <c:v>-1484753.5211267604</c:v>
                </c:pt>
                <c:pt idx="55">
                  <c:v>-1484753.5211267604</c:v>
                </c:pt>
                <c:pt idx="56">
                  <c:v>-1484753.5211267604</c:v>
                </c:pt>
                <c:pt idx="57">
                  <c:v>-1484753.5211267604</c:v>
                </c:pt>
                <c:pt idx="58">
                  <c:v>-1484753.5211267604</c:v>
                </c:pt>
                <c:pt idx="59">
                  <c:v>-1484753.5211267604</c:v>
                </c:pt>
                <c:pt idx="60">
                  <c:v>-1484753.5211267604</c:v>
                </c:pt>
                <c:pt idx="61">
                  <c:v>-1484753.5211267604</c:v>
                </c:pt>
                <c:pt idx="62">
                  <c:v>-1484753.5211267604</c:v>
                </c:pt>
                <c:pt idx="63">
                  <c:v>-1484753.5211267604</c:v>
                </c:pt>
                <c:pt idx="64">
                  <c:v>-1484753.5211267604</c:v>
                </c:pt>
                <c:pt idx="65">
                  <c:v>-1484753.5211267604</c:v>
                </c:pt>
                <c:pt idx="66">
                  <c:v>-1484753.5211267604</c:v>
                </c:pt>
                <c:pt idx="67">
                  <c:v>-1484753.5211267604</c:v>
                </c:pt>
                <c:pt idx="68">
                  <c:v>-1484753.5211267604</c:v>
                </c:pt>
                <c:pt idx="69">
                  <c:v>-1484753.5211267604</c:v>
                </c:pt>
                <c:pt idx="70">
                  <c:v>-1484753.5211267604</c:v>
                </c:pt>
                <c:pt idx="71">
                  <c:v>-1484753.5211267604</c:v>
                </c:pt>
                <c:pt idx="72">
                  <c:v>-1484753.5211267604</c:v>
                </c:pt>
                <c:pt idx="73">
                  <c:v>-1484753.5211267604</c:v>
                </c:pt>
                <c:pt idx="74">
                  <c:v>-1484753.5211267604</c:v>
                </c:pt>
                <c:pt idx="75">
                  <c:v>-1484753.5211267604</c:v>
                </c:pt>
                <c:pt idx="76">
                  <c:v>-1484753.5211267604</c:v>
                </c:pt>
                <c:pt idx="77">
                  <c:v>-1484753.5211267604</c:v>
                </c:pt>
                <c:pt idx="78">
                  <c:v>-1484753.5211267604</c:v>
                </c:pt>
                <c:pt idx="79">
                  <c:v>-1484753.5211267604</c:v>
                </c:pt>
                <c:pt idx="80">
                  <c:v>-1484753.5211267604</c:v>
                </c:pt>
                <c:pt idx="81">
                  <c:v>-1484753.5211267604</c:v>
                </c:pt>
                <c:pt idx="82">
                  <c:v>-1484753.5211267604</c:v>
                </c:pt>
                <c:pt idx="83">
                  <c:v>-1484753.5211267604</c:v>
                </c:pt>
                <c:pt idx="84">
                  <c:v>-1484753.5211267604</c:v>
                </c:pt>
                <c:pt idx="85">
                  <c:v>-1484753.5211267604</c:v>
                </c:pt>
                <c:pt idx="86">
                  <c:v>-1484753.5211267604</c:v>
                </c:pt>
                <c:pt idx="87">
                  <c:v>-1484753.5211267604</c:v>
                </c:pt>
                <c:pt idx="88">
                  <c:v>-1484753.5211267604</c:v>
                </c:pt>
                <c:pt idx="89">
                  <c:v>-1484753.5211267604</c:v>
                </c:pt>
                <c:pt idx="90">
                  <c:v>-1484753.5211267604</c:v>
                </c:pt>
                <c:pt idx="91">
                  <c:v>-1484753.5211267604</c:v>
                </c:pt>
                <c:pt idx="92">
                  <c:v>-1484753.5211267604</c:v>
                </c:pt>
                <c:pt idx="93">
                  <c:v>-1484753.5211267604</c:v>
                </c:pt>
                <c:pt idx="94">
                  <c:v>-1484753.5211267604</c:v>
                </c:pt>
                <c:pt idx="95">
                  <c:v>-1484753.5211267604</c:v>
                </c:pt>
                <c:pt idx="96">
                  <c:v>-1484753.5211267604</c:v>
                </c:pt>
                <c:pt idx="97">
                  <c:v>-1484753.5211267604</c:v>
                </c:pt>
                <c:pt idx="98">
                  <c:v>-1484753.5211267604</c:v>
                </c:pt>
                <c:pt idx="99">
                  <c:v>-1484753.5211267604</c:v>
                </c:pt>
                <c:pt idx="100">
                  <c:v>-1484753.5211267604</c:v>
                </c:pt>
                <c:pt idx="101">
                  <c:v>-1484753.5211267604</c:v>
                </c:pt>
                <c:pt idx="102">
                  <c:v>-1484753.5211267604</c:v>
                </c:pt>
                <c:pt idx="103">
                  <c:v>-1484753.5211267604</c:v>
                </c:pt>
                <c:pt idx="104">
                  <c:v>-1484753.5211267604</c:v>
                </c:pt>
                <c:pt idx="105">
                  <c:v>-1484753.5211267604</c:v>
                </c:pt>
                <c:pt idx="106">
                  <c:v>-1484753.5211267604</c:v>
                </c:pt>
                <c:pt idx="107">
                  <c:v>-1484753.5211267604</c:v>
                </c:pt>
                <c:pt idx="108">
                  <c:v>-1484753.5211267604</c:v>
                </c:pt>
                <c:pt idx="109">
                  <c:v>-1484753.5211267604</c:v>
                </c:pt>
                <c:pt idx="110">
                  <c:v>-1484753.5211267604</c:v>
                </c:pt>
                <c:pt idx="111">
                  <c:v>-1484753.5211267604</c:v>
                </c:pt>
                <c:pt idx="112">
                  <c:v>-1484753.5211267604</c:v>
                </c:pt>
                <c:pt idx="113">
                  <c:v>-1484753.5211267604</c:v>
                </c:pt>
                <c:pt idx="114">
                  <c:v>-1484753.5211267604</c:v>
                </c:pt>
                <c:pt idx="115">
                  <c:v>-1484753.5211267604</c:v>
                </c:pt>
                <c:pt idx="116">
                  <c:v>-1484753.5211267604</c:v>
                </c:pt>
                <c:pt idx="117">
                  <c:v>-1484753.5211267604</c:v>
                </c:pt>
                <c:pt idx="118">
                  <c:v>-1484753.5211267604</c:v>
                </c:pt>
                <c:pt idx="119">
                  <c:v>-1484753.5211267604</c:v>
                </c:pt>
                <c:pt idx="120">
                  <c:v>-1484753.5211267604</c:v>
                </c:pt>
                <c:pt idx="121">
                  <c:v>-1484753.5211267604</c:v>
                </c:pt>
                <c:pt idx="122">
                  <c:v>-1484753.5211267604</c:v>
                </c:pt>
                <c:pt idx="123">
                  <c:v>-1484753.5211267604</c:v>
                </c:pt>
                <c:pt idx="124">
                  <c:v>-1484753.5211267604</c:v>
                </c:pt>
                <c:pt idx="125">
                  <c:v>-1484753.5211267604</c:v>
                </c:pt>
                <c:pt idx="126">
                  <c:v>-1484753.5211267604</c:v>
                </c:pt>
                <c:pt idx="127">
                  <c:v>-1484753.5211267604</c:v>
                </c:pt>
                <c:pt idx="128">
                  <c:v>-1484753.5211267604</c:v>
                </c:pt>
                <c:pt idx="129">
                  <c:v>-1484753.5211267604</c:v>
                </c:pt>
                <c:pt idx="130">
                  <c:v>-1484753.5211267604</c:v>
                </c:pt>
                <c:pt idx="131">
                  <c:v>-1484753.5211267604</c:v>
                </c:pt>
                <c:pt idx="132">
                  <c:v>-1484753.5211267604</c:v>
                </c:pt>
                <c:pt idx="133">
                  <c:v>-1484753.5211267604</c:v>
                </c:pt>
                <c:pt idx="134">
                  <c:v>-1484753.5211267604</c:v>
                </c:pt>
                <c:pt idx="135">
                  <c:v>-1484753.5211267604</c:v>
                </c:pt>
                <c:pt idx="136">
                  <c:v>-1484753.5211267604</c:v>
                </c:pt>
                <c:pt idx="137">
                  <c:v>-1484753.5211267604</c:v>
                </c:pt>
                <c:pt idx="138">
                  <c:v>-1484753.5211267604</c:v>
                </c:pt>
                <c:pt idx="139">
                  <c:v>-1484753.5211267604</c:v>
                </c:pt>
                <c:pt idx="140">
                  <c:v>-1484753.5211267604</c:v>
                </c:pt>
                <c:pt idx="141">
                  <c:v>-1484753.5211267604</c:v>
                </c:pt>
                <c:pt idx="142">
                  <c:v>-1484753.5211267604</c:v>
                </c:pt>
                <c:pt idx="143">
                  <c:v>-1484753.5211267604</c:v>
                </c:pt>
                <c:pt idx="144">
                  <c:v>-1484753.5211267604</c:v>
                </c:pt>
                <c:pt idx="145">
                  <c:v>-1484753.5211267604</c:v>
                </c:pt>
                <c:pt idx="146">
                  <c:v>-1484753.5211267604</c:v>
                </c:pt>
                <c:pt idx="147">
                  <c:v>-1484753.5211267604</c:v>
                </c:pt>
                <c:pt idx="148">
                  <c:v>-1484753.5211267604</c:v>
                </c:pt>
                <c:pt idx="149">
                  <c:v>-1484753.5211267604</c:v>
                </c:pt>
                <c:pt idx="150">
                  <c:v>-1484753.5211267604</c:v>
                </c:pt>
                <c:pt idx="151">
                  <c:v>-1484753.5211267604</c:v>
                </c:pt>
                <c:pt idx="152">
                  <c:v>-1484753.5211267604</c:v>
                </c:pt>
                <c:pt idx="153">
                  <c:v>-1484753.5211267604</c:v>
                </c:pt>
                <c:pt idx="154">
                  <c:v>-1484753.5211267604</c:v>
                </c:pt>
                <c:pt idx="155">
                  <c:v>-1484753.5211267604</c:v>
                </c:pt>
                <c:pt idx="156">
                  <c:v>-1484753.5211267604</c:v>
                </c:pt>
                <c:pt idx="157">
                  <c:v>-1484753.5211267604</c:v>
                </c:pt>
                <c:pt idx="158">
                  <c:v>-1484753.5211267604</c:v>
                </c:pt>
                <c:pt idx="159">
                  <c:v>-1484753.5211267604</c:v>
                </c:pt>
                <c:pt idx="160">
                  <c:v>-1484753.5211267604</c:v>
                </c:pt>
                <c:pt idx="161">
                  <c:v>-1484753.5211267604</c:v>
                </c:pt>
                <c:pt idx="162">
                  <c:v>-1484753.5211267604</c:v>
                </c:pt>
                <c:pt idx="163">
                  <c:v>-1484753.5211267604</c:v>
                </c:pt>
                <c:pt idx="164">
                  <c:v>-1484753.5211267604</c:v>
                </c:pt>
                <c:pt idx="165">
                  <c:v>-1484753.5211267604</c:v>
                </c:pt>
                <c:pt idx="166">
                  <c:v>-1484753.5211267604</c:v>
                </c:pt>
                <c:pt idx="167">
                  <c:v>-1484753.5211267604</c:v>
                </c:pt>
                <c:pt idx="168">
                  <c:v>-1484753.5211267604</c:v>
                </c:pt>
                <c:pt idx="169">
                  <c:v>-1484753.5211267604</c:v>
                </c:pt>
                <c:pt idx="170">
                  <c:v>-1484753.5211267604</c:v>
                </c:pt>
                <c:pt idx="171">
                  <c:v>-1484753.5211267604</c:v>
                </c:pt>
                <c:pt idx="172">
                  <c:v>-1484753.5211267604</c:v>
                </c:pt>
                <c:pt idx="173">
                  <c:v>-1484753.5211267604</c:v>
                </c:pt>
                <c:pt idx="174">
                  <c:v>-1484753.5211267604</c:v>
                </c:pt>
                <c:pt idx="175">
                  <c:v>-1484753.5211267604</c:v>
                </c:pt>
                <c:pt idx="176">
                  <c:v>-1484753.5211267604</c:v>
                </c:pt>
                <c:pt idx="177">
                  <c:v>-1484753.5211267604</c:v>
                </c:pt>
                <c:pt idx="178">
                  <c:v>-1484753.5211267604</c:v>
                </c:pt>
                <c:pt idx="179">
                  <c:v>-1484753.5211267604</c:v>
                </c:pt>
                <c:pt idx="180">
                  <c:v>-1484753.5211267604</c:v>
                </c:pt>
                <c:pt idx="181">
                  <c:v>-1484753.5211267604</c:v>
                </c:pt>
                <c:pt idx="182">
                  <c:v>-1484753.5211267604</c:v>
                </c:pt>
                <c:pt idx="183">
                  <c:v>-1484753.5211267604</c:v>
                </c:pt>
                <c:pt idx="184">
                  <c:v>-1484753.5211267604</c:v>
                </c:pt>
                <c:pt idx="185">
                  <c:v>-1484753.5211267604</c:v>
                </c:pt>
                <c:pt idx="186">
                  <c:v>-1484753.5211267604</c:v>
                </c:pt>
                <c:pt idx="187">
                  <c:v>-1484753.5211267604</c:v>
                </c:pt>
                <c:pt idx="188">
                  <c:v>-1484753.5211267604</c:v>
                </c:pt>
                <c:pt idx="189">
                  <c:v>-1484753.5211267604</c:v>
                </c:pt>
                <c:pt idx="190">
                  <c:v>-1484753.5211267604</c:v>
                </c:pt>
                <c:pt idx="191">
                  <c:v>-1484753.5211267604</c:v>
                </c:pt>
                <c:pt idx="192">
                  <c:v>-1484753.5211267604</c:v>
                </c:pt>
                <c:pt idx="193">
                  <c:v>-1484753.5211267604</c:v>
                </c:pt>
                <c:pt idx="194">
                  <c:v>-1484753.5211267604</c:v>
                </c:pt>
                <c:pt idx="195">
                  <c:v>-1484753.5211267604</c:v>
                </c:pt>
                <c:pt idx="196">
                  <c:v>-1484753.5211267604</c:v>
                </c:pt>
                <c:pt idx="197">
                  <c:v>-1484753.5211267604</c:v>
                </c:pt>
                <c:pt idx="198">
                  <c:v>-1484753.5211267604</c:v>
                </c:pt>
                <c:pt idx="199">
                  <c:v>-1484753.5211267604</c:v>
                </c:pt>
                <c:pt idx="200">
                  <c:v>-1484753.5211267604</c:v>
                </c:pt>
                <c:pt idx="201">
                  <c:v>-1484753.5211267604</c:v>
                </c:pt>
                <c:pt idx="202">
                  <c:v>-1484753.5211267604</c:v>
                </c:pt>
                <c:pt idx="203">
                  <c:v>-1484753.5211267604</c:v>
                </c:pt>
                <c:pt idx="204">
                  <c:v>-1484753.5211267604</c:v>
                </c:pt>
                <c:pt idx="205">
                  <c:v>-1484753.5211267604</c:v>
                </c:pt>
                <c:pt idx="206">
                  <c:v>-1484753.5211267604</c:v>
                </c:pt>
                <c:pt idx="207">
                  <c:v>-1484753.5211267604</c:v>
                </c:pt>
                <c:pt idx="208">
                  <c:v>-1484753.5211267604</c:v>
                </c:pt>
                <c:pt idx="209">
                  <c:v>-1484753.5211267604</c:v>
                </c:pt>
                <c:pt idx="210">
                  <c:v>-1484753.5211267604</c:v>
                </c:pt>
                <c:pt idx="211">
                  <c:v>-1484753.5211267604</c:v>
                </c:pt>
                <c:pt idx="212">
                  <c:v>-1484753.5211267604</c:v>
                </c:pt>
                <c:pt idx="213">
                  <c:v>-1484753.5211267604</c:v>
                </c:pt>
                <c:pt idx="214">
                  <c:v>-1484753.5211267604</c:v>
                </c:pt>
                <c:pt idx="215">
                  <c:v>-1484753.5211267604</c:v>
                </c:pt>
                <c:pt idx="216">
                  <c:v>-1484753.5211267604</c:v>
                </c:pt>
                <c:pt idx="217">
                  <c:v>-1484753.5211267604</c:v>
                </c:pt>
                <c:pt idx="218">
                  <c:v>-1484753.5211267604</c:v>
                </c:pt>
                <c:pt idx="219">
                  <c:v>-1484753.5211267604</c:v>
                </c:pt>
                <c:pt idx="220">
                  <c:v>-1484753.5211267604</c:v>
                </c:pt>
                <c:pt idx="221">
                  <c:v>-1484753.5211267604</c:v>
                </c:pt>
                <c:pt idx="222">
                  <c:v>-1484753.5211267604</c:v>
                </c:pt>
                <c:pt idx="223">
                  <c:v>-1484753.5211267604</c:v>
                </c:pt>
                <c:pt idx="224">
                  <c:v>-1484753.5211267604</c:v>
                </c:pt>
                <c:pt idx="225">
                  <c:v>-1484753.5211267604</c:v>
                </c:pt>
                <c:pt idx="226">
                  <c:v>-1484753.5211267604</c:v>
                </c:pt>
                <c:pt idx="227">
                  <c:v>-1484753.5211267604</c:v>
                </c:pt>
                <c:pt idx="228">
                  <c:v>-1484753.5211267604</c:v>
                </c:pt>
                <c:pt idx="229">
                  <c:v>-1484753.5211267604</c:v>
                </c:pt>
                <c:pt idx="230">
                  <c:v>-1484753.5211267604</c:v>
                </c:pt>
                <c:pt idx="231">
                  <c:v>-1484753.5211267604</c:v>
                </c:pt>
                <c:pt idx="232">
                  <c:v>-1484753.5211267604</c:v>
                </c:pt>
                <c:pt idx="233">
                  <c:v>-1484753.5211267604</c:v>
                </c:pt>
                <c:pt idx="234">
                  <c:v>-1484753.5211267604</c:v>
                </c:pt>
                <c:pt idx="235">
                  <c:v>-1484753.5211267604</c:v>
                </c:pt>
                <c:pt idx="236">
                  <c:v>-1484753.5211267604</c:v>
                </c:pt>
                <c:pt idx="237">
                  <c:v>-1484753.5211267604</c:v>
                </c:pt>
                <c:pt idx="238">
                  <c:v>-1484753.5211267604</c:v>
                </c:pt>
                <c:pt idx="239">
                  <c:v>-1484753.5211267604</c:v>
                </c:pt>
                <c:pt idx="240">
                  <c:v>-1484753.5211267604</c:v>
                </c:pt>
                <c:pt idx="241">
                  <c:v>-1484753.5211267604</c:v>
                </c:pt>
                <c:pt idx="242">
                  <c:v>-1484753.5211267604</c:v>
                </c:pt>
                <c:pt idx="243">
                  <c:v>-1484753.5211267604</c:v>
                </c:pt>
                <c:pt idx="244">
                  <c:v>-1484753.5211267604</c:v>
                </c:pt>
                <c:pt idx="245">
                  <c:v>-1484753.5211267604</c:v>
                </c:pt>
                <c:pt idx="246">
                  <c:v>-1484753.5211267604</c:v>
                </c:pt>
                <c:pt idx="247">
                  <c:v>-1484753.5211267604</c:v>
                </c:pt>
                <c:pt idx="248">
                  <c:v>-1484753.5211267604</c:v>
                </c:pt>
                <c:pt idx="249">
                  <c:v>-1484753.5211267604</c:v>
                </c:pt>
                <c:pt idx="250">
                  <c:v>-1484753.5211267604</c:v>
                </c:pt>
                <c:pt idx="251">
                  <c:v>-1484753.5211267604</c:v>
                </c:pt>
                <c:pt idx="252">
                  <c:v>-1484753.5211267604</c:v>
                </c:pt>
                <c:pt idx="253">
                  <c:v>-1484753.5211267604</c:v>
                </c:pt>
                <c:pt idx="254">
                  <c:v>-1484753.5211267604</c:v>
                </c:pt>
                <c:pt idx="255">
                  <c:v>-1484753.5211267604</c:v>
                </c:pt>
                <c:pt idx="256">
                  <c:v>-1484753.5211267604</c:v>
                </c:pt>
                <c:pt idx="257">
                  <c:v>-1484753.5211267604</c:v>
                </c:pt>
                <c:pt idx="258">
                  <c:v>-1484753.5211267604</c:v>
                </c:pt>
                <c:pt idx="259">
                  <c:v>-1484753.5211267604</c:v>
                </c:pt>
                <c:pt idx="260">
                  <c:v>-1484753.5211267604</c:v>
                </c:pt>
                <c:pt idx="261">
                  <c:v>-1484753.5211267604</c:v>
                </c:pt>
                <c:pt idx="262">
                  <c:v>-1484753.5211267604</c:v>
                </c:pt>
                <c:pt idx="263">
                  <c:v>-1484753.5211267604</c:v>
                </c:pt>
                <c:pt idx="264">
                  <c:v>-1484753.5211267604</c:v>
                </c:pt>
                <c:pt idx="265">
                  <c:v>-1484753.5211267604</c:v>
                </c:pt>
                <c:pt idx="266">
                  <c:v>-1484753.5211267604</c:v>
                </c:pt>
                <c:pt idx="267">
                  <c:v>-1484753.5211267604</c:v>
                </c:pt>
                <c:pt idx="268">
                  <c:v>-1484753.5211267604</c:v>
                </c:pt>
                <c:pt idx="269">
                  <c:v>-1484753.5211267604</c:v>
                </c:pt>
                <c:pt idx="270">
                  <c:v>-1484753.5211267604</c:v>
                </c:pt>
                <c:pt idx="271">
                  <c:v>-1484753.5211267604</c:v>
                </c:pt>
                <c:pt idx="272">
                  <c:v>-1484753.5211267604</c:v>
                </c:pt>
                <c:pt idx="273">
                  <c:v>-1484753.5211267604</c:v>
                </c:pt>
                <c:pt idx="274">
                  <c:v>-1484753.5211267604</c:v>
                </c:pt>
                <c:pt idx="275">
                  <c:v>-1484753.5211267604</c:v>
                </c:pt>
                <c:pt idx="276">
                  <c:v>-1484753.5211267604</c:v>
                </c:pt>
                <c:pt idx="277">
                  <c:v>-1484753.5211267604</c:v>
                </c:pt>
                <c:pt idx="278">
                  <c:v>-1484753.5211267604</c:v>
                </c:pt>
                <c:pt idx="279">
                  <c:v>-1484753.5211267604</c:v>
                </c:pt>
                <c:pt idx="280">
                  <c:v>-1484753.5211267604</c:v>
                </c:pt>
                <c:pt idx="281">
                  <c:v>-1484753.5211267604</c:v>
                </c:pt>
                <c:pt idx="282">
                  <c:v>-1484753.5211267604</c:v>
                </c:pt>
                <c:pt idx="283">
                  <c:v>-1484753.5211267604</c:v>
                </c:pt>
                <c:pt idx="284">
                  <c:v>-1484753.5211267604</c:v>
                </c:pt>
                <c:pt idx="285">
                  <c:v>-1484753.5211267604</c:v>
                </c:pt>
                <c:pt idx="286">
                  <c:v>-1484753.5211267604</c:v>
                </c:pt>
                <c:pt idx="287">
                  <c:v>-1484753.5211267604</c:v>
                </c:pt>
                <c:pt idx="288">
                  <c:v>-1484753.5211267604</c:v>
                </c:pt>
                <c:pt idx="289">
                  <c:v>-1484753.5211267604</c:v>
                </c:pt>
                <c:pt idx="290">
                  <c:v>-1484753.5211267604</c:v>
                </c:pt>
                <c:pt idx="291">
                  <c:v>-1484753.5211267604</c:v>
                </c:pt>
                <c:pt idx="292">
                  <c:v>-1484753.5211267604</c:v>
                </c:pt>
                <c:pt idx="293">
                  <c:v>-1484753.5211267604</c:v>
                </c:pt>
                <c:pt idx="294">
                  <c:v>-1484753.5211267604</c:v>
                </c:pt>
                <c:pt idx="295">
                  <c:v>-1484753.5211267604</c:v>
                </c:pt>
                <c:pt idx="296">
                  <c:v>-1484753.5211267604</c:v>
                </c:pt>
                <c:pt idx="297">
                  <c:v>-1484753.5211267604</c:v>
                </c:pt>
                <c:pt idx="298">
                  <c:v>-1484753.5211267604</c:v>
                </c:pt>
                <c:pt idx="299">
                  <c:v>-1484753.5211267604</c:v>
                </c:pt>
                <c:pt idx="300">
                  <c:v>-1484753.5211267604</c:v>
                </c:pt>
                <c:pt idx="301">
                  <c:v>-1484753.5211267604</c:v>
                </c:pt>
                <c:pt idx="302">
                  <c:v>-1484753.5211267604</c:v>
                </c:pt>
                <c:pt idx="303">
                  <c:v>-1484753.5211267604</c:v>
                </c:pt>
                <c:pt idx="304">
                  <c:v>-1484753.5211267604</c:v>
                </c:pt>
                <c:pt idx="305">
                  <c:v>-1484753.5211267604</c:v>
                </c:pt>
                <c:pt idx="306">
                  <c:v>-1484753.5211267604</c:v>
                </c:pt>
                <c:pt idx="307">
                  <c:v>-1484753.5211267604</c:v>
                </c:pt>
                <c:pt idx="308">
                  <c:v>-1484753.5211267604</c:v>
                </c:pt>
                <c:pt idx="309">
                  <c:v>-1484753.5211267604</c:v>
                </c:pt>
                <c:pt idx="310">
                  <c:v>-1484753.5211267604</c:v>
                </c:pt>
                <c:pt idx="311">
                  <c:v>-1484753.5211267604</c:v>
                </c:pt>
                <c:pt idx="312">
                  <c:v>-1484753.5211267604</c:v>
                </c:pt>
                <c:pt idx="313">
                  <c:v>-1484753.5211267604</c:v>
                </c:pt>
                <c:pt idx="314">
                  <c:v>-1484753.5211267604</c:v>
                </c:pt>
                <c:pt idx="315">
                  <c:v>-1484753.5211267604</c:v>
                </c:pt>
                <c:pt idx="316">
                  <c:v>-1484753.5211267604</c:v>
                </c:pt>
                <c:pt idx="317">
                  <c:v>-1484753.5211267604</c:v>
                </c:pt>
                <c:pt idx="318">
                  <c:v>-1484753.5211267604</c:v>
                </c:pt>
                <c:pt idx="319">
                  <c:v>-1484753.5211267604</c:v>
                </c:pt>
                <c:pt idx="320">
                  <c:v>-1484753.5211267604</c:v>
                </c:pt>
                <c:pt idx="321">
                  <c:v>-1484753.5211267604</c:v>
                </c:pt>
                <c:pt idx="322">
                  <c:v>-1484753.5211267604</c:v>
                </c:pt>
                <c:pt idx="323">
                  <c:v>-1484753.5211267604</c:v>
                </c:pt>
                <c:pt idx="324">
                  <c:v>-1484753.5211267604</c:v>
                </c:pt>
                <c:pt idx="325">
                  <c:v>-1484753.5211267604</c:v>
                </c:pt>
                <c:pt idx="326">
                  <c:v>-1484753.5211267604</c:v>
                </c:pt>
                <c:pt idx="327">
                  <c:v>-1484753.5211267604</c:v>
                </c:pt>
                <c:pt idx="328">
                  <c:v>-1484753.5211267604</c:v>
                </c:pt>
                <c:pt idx="329">
                  <c:v>-1484753.5211267604</c:v>
                </c:pt>
                <c:pt idx="330">
                  <c:v>-1484753.5211267604</c:v>
                </c:pt>
                <c:pt idx="331">
                  <c:v>-1484753.5211267604</c:v>
                </c:pt>
                <c:pt idx="332">
                  <c:v>-1484753.5211267604</c:v>
                </c:pt>
                <c:pt idx="333">
                  <c:v>-1484753.5211267604</c:v>
                </c:pt>
                <c:pt idx="334">
                  <c:v>-1484753.5211267604</c:v>
                </c:pt>
                <c:pt idx="335">
                  <c:v>-1484753.5211267604</c:v>
                </c:pt>
                <c:pt idx="336">
                  <c:v>-1484753.5211267604</c:v>
                </c:pt>
                <c:pt idx="337">
                  <c:v>-1484753.5211267604</c:v>
                </c:pt>
                <c:pt idx="338">
                  <c:v>-1484753.5211267604</c:v>
                </c:pt>
                <c:pt idx="339">
                  <c:v>-1484753.5211267604</c:v>
                </c:pt>
                <c:pt idx="340">
                  <c:v>-1484753.5211267604</c:v>
                </c:pt>
                <c:pt idx="341">
                  <c:v>-1484753.5211267604</c:v>
                </c:pt>
                <c:pt idx="342">
                  <c:v>-1484753.5211267604</c:v>
                </c:pt>
                <c:pt idx="343">
                  <c:v>-1484753.5211267604</c:v>
                </c:pt>
                <c:pt idx="344">
                  <c:v>-1484753.5211267604</c:v>
                </c:pt>
                <c:pt idx="345">
                  <c:v>-1484753.5211267604</c:v>
                </c:pt>
                <c:pt idx="346">
                  <c:v>-1484753.5211267604</c:v>
                </c:pt>
                <c:pt idx="347">
                  <c:v>-1484753.5211267604</c:v>
                </c:pt>
                <c:pt idx="348">
                  <c:v>-1484753.5211267604</c:v>
                </c:pt>
                <c:pt idx="349">
                  <c:v>-1484753.5211267604</c:v>
                </c:pt>
                <c:pt idx="350">
                  <c:v>-1484753.5211267604</c:v>
                </c:pt>
                <c:pt idx="351">
                  <c:v>-1484753.5211267604</c:v>
                </c:pt>
                <c:pt idx="352">
                  <c:v>-1484753.5211267604</c:v>
                </c:pt>
                <c:pt idx="353">
                  <c:v>-1484753.5211267604</c:v>
                </c:pt>
                <c:pt idx="354">
                  <c:v>-1484753.5211267604</c:v>
                </c:pt>
                <c:pt idx="355">
                  <c:v>-1484753.5211267604</c:v>
                </c:pt>
                <c:pt idx="356">
                  <c:v>-1484753.5211267604</c:v>
                </c:pt>
                <c:pt idx="357">
                  <c:v>-1484753.5211267604</c:v>
                </c:pt>
                <c:pt idx="358">
                  <c:v>-1484753.5211267604</c:v>
                </c:pt>
                <c:pt idx="359">
                  <c:v>-1484753.5211267604</c:v>
                </c:pt>
                <c:pt idx="360">
                  <c:v>-1484753.5211267604</c:v>
                </c:pt>
                <c:pt idx="361">
                  <c:v>-1484753.5211267604</c:v>
                </c:pt>
                <c:pt idx="362">
                  <c:v>-1484753.5211267604</c:v>
                </c:pt>
                <c:pt idx="363">
                  <c:v>-1484753.5211267604</c:v>
                </c:pt>
                <c:pt idx="364">
                  <c:v>-1484753.5211267604</c:v>
                </c:pt>
                <c:pt idx="365">
                  <c:v>-1484753.5211267604</c:v>
                </c:pt>
                <c:pt idx="366">
                  <c:v>-1484753.5211267604</c:v>
                </c:pt>
                <c:pt idx="367">
                  <c:v>-1484753.5211267604</c:v>
                </c:pt>
                <c:pt idx="368">
                  <c:v>-1484753.5211267604</c:v>
                </c:pt>
                <c:pt idx="369">
                  <c:v>-1484753.5211267604</c:v>
                </c:pt>
                <c:pt idx="370">
                  <c:v>-1484753.5211267604</c:v>
                </c:pt>
                <c:pt idx="371">
                  <c:v>-1484753.5211267604</c:v>
                </c:pt>
                <c:pt idx="372">
                  <c:v>-1484753.5211267604</c:v>
                </c:pt>
                <c:pt idx="373">
                  <c:v>-1484753.5211267604</c:v>
                </c:pt>
                <c:pt idx="374">
                  <c:v>-1484753.5211267604</c:v>
                </c:pt>
                <c:pt idx="375">
                  <c:v>-1484753.5211267604</c:v>
                </c:pt>
                <c:pt idx="376">
                  <c:v>-1484753.5211267604</c:v>
                </c:pt>
                <c:pt idx="377">
                  <c:v>-1484753.5211267604</c:v>
                </c:pt>
                <c:pt idx="378">
                  <c:v>-1484753.5211267604</c:v>
                </c:pt>
                <c:pt idx="379">
                  <c:v>-1484753.5211267604</c:v>
                </c:pt>
                <c:pt idx="380">
                  <c:v>-1484753.5211267604</c:v>
                </c:pt>
                <c:pt idx="381">
                  <c:v>-1484753.5211267604</c:v>
                </c:pt>
                <c:pt idx="382">
                  <c:v>-1484753.5211267604</c:v>
                </c:pt>
                <c:pt idx="383">
                  <c:v>-1484753.5211267604</c:v>
                </c:pt>
                <c:pt idx="384">
                  <c:v>-1484753.5211267604</c:v>
                </c:pt>
                <c:pt idx="385">
                  <c:v>-1484753.5211267604</c:v>
                </c:pt>
                <c:pt idx="386">
                  <c:v>-1484753.5211267604</c:v>
                </c:pt>
                <c:pt idx="387">
                  <c:v>-1484753.5211267604</c:v>
                </c:pt>
                <c:pt idx="388">
                  <c:v>-1484753.5211267604</c:v>
                </c:pt>
                <c:pt idx="389">
                  <c:v>-1484753.5211267604</c:v>
                </c:pt>
                <c:pt idx="390">
                  <c:v>-1484753.5211267604</c:v>
                </c:pt>
                <c:pt idx="391">
                  <c:v>-1484753.5211267604</c:v>
                </c:pt>
                <c:pt idx="392">
                  <c:v>-1484753.5211267604</c:v>
                </c:pt>
                <c:pt idx="393">
                  <c:v>-1484753.5211267604</c:v>
                </c:pt>
                <c:pt idx="394">
                  <c:v>-1484753.5211267604</c:v>
                </c:pt>
                <c:pt idx="395">
                  <c:v>-1484753.5211267604</c:v>
                </c:pt>
                <c:pt idx="396">
                  <c:v>-1484753.5211267604</c:v>
                </c:pt>
                <c:pt idx="397">
                  <c:v>-1484753.5211267604</c:v>
                </c:pt>
                <c:pt idx="398">
                  <c:v>-1484753.5211267604</c:v>
                </c:pt>
                <c:pt idx="399">
                  <c:v>-1484753.5211267604</c:v>
                </c:pt>
                <c:pt idx="400">
                  <c:v>-1484753.5211267604</c:v>
                </c:pt>
                <c:pt idx="401">
                  <c:v>-1484753.5211267604</c:v>
                </c:pt>
                <c:pt idx="402">
                  <c:v>-1484753.5211267604</c:v>
                </c:pt>
                <c:pt idx="403">
                  <c:v>-1484753.5211267604</c:v>
                </c:pt>
                <c:pt idx="404">
                  <c:v>-1484753.5211267604</c:v>
                </c:pt>
                <c:pt idx="405">
                  <c:v>-1484753.5211267604</c:v>
                </c:pt>
                <c:pt idx="406">
                  <c:v>-1484753.5211267604</c:v>
                </c:pt>
                <c:pt idx="407">
                  <c:v>-1484753.5211267604</c:v>
                </c:pt>
                <c:pt idx="408">
                  <c:v>-1484753.5211267604</c:v>
                </c:pt>
                <c:pt idx="409">
                  <c:v>-1484753.5211267604</c:v>
                </c:pt>
                <c:pt idx="410">
                  <c:v>-1484753.5211267604</c:v>
                </c:pt>
                <c:pt idx="411">
                  <c:v>-1484753.5211267604</c:v>
                </c:pt>
                <c:pt idx="412">
                  <c:v>-1484753.5211267604</c:v>
                </c:pt>
                <c:pt idx="413">
                  <c:v>-1484753.5211267604</c:v>
                </c:pt>
                <c:pt idx="414">
                  <c:v>-1484753.5211267604</c:v>
                </c:pt>
                <c:pt idx="415">
                  <c:v>-1484753.5211267604</c:v>
                </c:pt>
                <c:pt idx="416">
                  <c:v>-1484753.5211267604</c:v>
                </c:pt>
                <c:pt idx="417">
                  <c:v>-1484753.5211267604</c:v>
                </c:pt>
                <c:pt idx="418">
                  <c:v>-1484753.5211267604</c:v>
                </c:pt>
                <c:pt idx="419">
                  <c:v>-1484753.5211267604</c:v>
                </c:pt>
                <c:pt idx="420">
                  <c:v>-1484753.5211267604</c:v>
                </c:pt>
                <c:pt idx="421">
                  <c:v>-1484753.5211267604</c:v>
                </c:pt>
                <c:pt idx="422">
                  <c:v>-1484753.5211267604</c:v>
                </c:pt>
                <c:pt idx="423">
                  <c:v>-1484753.5211267604</c:v>
                </c:pt>
                <c:pt idx="424">
                  <c:v>-1484753.5211267604</c:v>
                </c:pt>
                <c:pt idx="425">
                  <c:v>-1484753.5211267604</c:v>
                </c:pt>
                <c:pt idx="426">
                  <c:v>-1484753.5211267604</c:v>
                </c:pt>
                <c:pt idx="427">
                  <c:v>-1484753.5211267604</c:v>
                </c:pt>
                <c:pt idx="428">
                  <c:v>-1484753.5211267604</c:v>
                </c:pt>
                <c:pt idx="429">
                  <c:v>-1484753.5211267604</c:v>
                </c:pt>
                <c:pt idx="430">
                  <c:v>-1484753.5211267604</c:v>
                </c:pt>
                <c:pt idx="431">
                  <c:v>-1484753.5211267604</c:v>
                </c:pt>
                <c:pt idx="432">
                  <c:v>-1484753.5211267604</c:v>
                </c:pt>
                <c:pt idx="433">
                  <c:v>-1484753.5211267604</c:v>
                </c:pt>
                <c:pt idx="434">
                  <c:v>-1484753.5211267604</c:v>
                </c:pt>
                <c:pt idx="435">
                  <c:v>-1484753.5211267604</c:v>
                </c:pt>
                <c:pt idx="436">
                  <c:v>-1484753.5211267604</c:v>
                </c:pt>
                <c:pt idx="437">
                  <c:v>-1484753.5211267604</c:v>
                </c:pt>
                <c:pt idx="438">
                  <c:v>-1484753.5211267604</c:v>
                </c:pt>
                <c:pt idx="439">
                  <c:v>-1484753.5211267604</c:v>
                </c:pt>
                <c:pt idx="440">
                  <c:v>-1484753.5211267604</c:v>
                </c:pt>
                <c:pt idx="441">
                  <c:v>-1484753.5211267604</c:v>
                </c:pt>
                <c:pt idx="442">
                  <c:v>-1484753.5211267604</c:v>
                </c:pt>
                <c:pt idx="443">
                  <c:v>-1484753.5211267604</c:v>
                </c:pt>
                <c:pt idx="444">
                  <c:v>-1484753.5211267604</c:v>
                </c:pt>
                <c:pt idx="445">
                  <c:v>-1484753.5211267604</c:v>
                </c:pt>
                <c:pt idx="446">
                  <c:v>-1484753.5211267604</c:v>
                </c:pt>
                <c:pt idx="447">
                  <c:v>-1484753.5211267604</c:v>
                </c:pt>
                <c:pt idx="448">
                  <c:v>-1484753.5211267604</c:v>
                </c:pt>
                <c:pt idx="449">
                  <c:v>-1484753.5211267604</c:v>
                </c:pt>
                <c:pt idx="450">
                  <c:v>-1484753.5211267604</c:v>
                </c:pt>
                <c:pt idx="451">
                  <c:v>-1484753.5211267604</c:v>
                </c:pt>
                <c:pt idx="452">
                  <c:v>-1484753.5211267604</c:v>
                </c:pt>
                <c:pt idx="453">
                  <c:v>-1484753.5211267604</c:v>
                </c:pt>
                <c:pt idx="454">
                  <c:v>-1484753.5211267604</c:v>
                </c:pt>
                <c:pt idx="455">
                  <c:v>-1484753.5211267604</c:v>
                </c:pt>
                <c:pt idx="456">
                  <c:v>-1484753.5211267604</c:v>
                </c:pt>
                <c:pt idx="457">
                  <c:v>-1484753.5211267604</c:v>
                </c:pt>
                <c:pt idx="458">
                  <c:v>-1484753.5211267604</c:v>
                </c:pt>
                <c:pt idx="459">
                  <c:v>-1484753.5211267604</c:v>
                </c:pt>
                <c:pt idx="460">
                  <c:v>-1484753.5211267604</c:v>
                </c:pt>
                <c:pt idx="461">
                  <c:v>-1484753.5211267604</c:v>
                </c:pt>
                <c:pt idx="462">
                  <c:v>-1484753.5211267604</c:v>
                </c:pt>
                <c:pt idx="463">
                  <c:v>-1484753.5211267604</c:v>
                </c:pt>
                <c:pt idx="464">
                  <c:v>-1484753.5211267604</c:v>
                </c:pt>
                <c:pt idx="465">
                  <c:v>-1484753.5211267604</c:v>
                </c:pt>
                <c:pt idx="466">
                  <c:v>-1484753.5211267604</c:v>
                </c:pt>
                <c:pt idx="467">
                  <c:v>-1484753.5211267604</c:v>
                </c:pt>
                <c:pt idx="468">
                  <c:v>-1484753.5211267604</c:v>
                </c:pt>
                <c:pt idx="469">
                  <c:v>-1484753.5211267604</c:v>
                </c:pt>
                <c:pt idx="470">
                  <c:v>-1484753.5211267604</c:v>
                </c:pt>
                <c:pt idx="471">
                  <c:v>-1484753.5211267604</c:v>
                </c:pt>
                <c:pt idx="472">
                  <c:v>-1484753.5211267604</c:v>
                </c:pt>
                <c:pt idx="473">
                  <c:v>-1484753.5211267604</c:v>
                </c:pt>
                <c:pt idx="474">
                  <c:v>-1484753.5211267604</c:v>
                </c:pt>
                <c:pt idx="475">
                  <c:v>-1484753.5211267604</c:v>
                </c:pt>
                <c:pt idx="476">
                  <c:v>-1484753.5211267604</c:v>
                </c:pt>
                <c:pt idx="477">
                  <c:v>-1484753.5211267604</c:v>
                </c:pt>
                <c:pt idx="478">
                  <c:v>-1484753.5211267604</c:v>
                </c:pt>
                <c:pt idx="479">
                  <c:v>-1484753.5211267604</c:v>
                </c:pt>
                <c:pt idx="480">
                  <c:v>-1484753.5211267604</c:v>
                </c:pt>
                <c:pt idx="481">
                  <c:v>-1484753.5211267604</c:v>
                </c:pt>
                <c:pt idx="482">
                  <c:v>-1484753.5211267604</c:v>
                </c:pt>
                <c:pt idx="483">
                  <c:v>-1484753.5211267604</c:v>
                </c:pt>
                <c:pt idx="484">
                  <c:v>-1484753.5211267604</c:v>
                </c:pt>
                <c:pt idx="485">
                  <c:v>-1484753.5211267604</c:v>
                </c:pt>
                <c:pt idx="486">
                  <c:v>-1484753.5211267604</c:v>
                </c:pt>
                <c:pt idx="487">
                  <c:v>-1484753.5211267604</c:v>
                </c:pt>
                <c:pt idx="488">
                  <c:v>-1484753.5211267604</c:v>
                </c:pt>
                <c:pt idx="489">
                  <c:v>-1484753.5211267604</c:v>
                </c:pt>
                <c:pt idx="490">
                  <c:v>-1484753.5211267604</c:v>
                </c:pt>
                <c:pt idx="491">
                  <c:v>-1484753.5211267604</c:v>
                </c:pt>
                <c:pt idx="492">
                  <c:v>-1484753.5211267604</c:v>
                </c:pt>
                <c:pt idx="493">
                  <c:v>-1484753.5211267604</c:v>
                </c:pt>
                <c:pt idx="494">
                  <c:v>-1484753.5211267604</c:v>
                </c:pt>
                <c:pt idx="495">
                  <c:v>-1484753.5211267604</c:v>
                </c:pt>
                <c:pt idx="496">
                  <c:v>-1484753.5211267604</c:v>
                </c:pt>
                <c:pt idx="497">
                  <c:v>-1484753.5211267604</c:v>
                </c:pt>
                <c:pt idx="498">
                  <c:v>-1484753.5211267604</c:v>
                </c:pt>
                <c:pt idx="499">
                  <c:v>-1484753.5211267604</c:v>
                </c:pt>
                <c:pt idx="500">
                  <c:v>-1484753.5211267604</c:v>
                </c:pt>
                <c:pt idx="501">
                  <c:v>-1484753.5211267604</c:v>
                </c:pt>
                <c:pt idx="502">
                  <c:v>-1484753.5211267604</c:v>
                </c:pt>
                <c:pt idx="503">
                  <c:v>-1484753.5211267604</c:v>
                </c:pt>
                <c:pt idx="504">
                  <c:v>-1484753.5211267604</c:v>
                </c:pt>
                <c:pt idx="505">
                  <c:v>-1484753.5211267604</c:v>
                </c:pt>
                <c:pt idx="506">
                  <c:v>-1484753.5211267604</c:v>
                </c:pt>
                <c:pt idx="507">
                  <c:v>-1484753.5211267604</c:v>
                </c:pt>
                <c:pt idx="508">
                  <c:v>-1484753.5211267604</c:v>
                </c:pt>
                <c:pt idx="509">
                  <c:v>-1484753.5211267604</c:v>
                </c:pt>
                <c:pt idx="510">
                  <c:v>-1484753.5211267604</c:v>
                </c:pt>
                <c:pt idx="511">
                  <c:v>-1484753.5211267604</c:v>
                </c:pt>
                <c:pt idx="512">
                  <c:v>-1484753.5211267604</c:v>
                </c:pt>
                <c:pt idx="513">
                  <c:v>-1484753.5211267604</c:v>
                </c:pt>
                <c:pt idx="514">
                  <c:v>-1484753.5211267604</c:v>
                </c:pt>
                <c:pt idx="515">
                  <c:v>-1484753.5211267604</c:v>
                </c:pt>
                <c:pt idx="516">
                  <c:v>-1484753.5211267604</c:v>
                </c:pt>
                <c:pt idx="517">
                  <c:v>-1484753.5211267604</c:v>
                </c:pt>
                <c:pt idx="518">
                  <c:v>-1484753.5211267604</c:v>
                </c:pt>
                <c:pt idx="519">
                  <c:v>-1484753.5211267604</c:v>
                </c:pt>
                <c:pt idx="520">
                  <c:v>-1484753.5211267604</c:v>
                </c:pt>
                <c:pt idx="521">
                  <c:v>-1484753.5211267604</c:v>
                </c:pt>
                <c:pt idx="522">
                  <c:v>-1484753.5211267604</c:v>
                </c:pt>
                <c:pt idx="523">
                  <c:v>-1484753.5211267604</c:v>
                </c:pt>
                <c:pt idx="524">
                  <c:v>-1484753.5211267604</c:v>
                </c:pt>
                <c:pt idx="525">
                  <c:v>-1484753.5211267604</c:v>
                </c:pt>
                <c:pt idx="526">
                  <c:v>-1484753.5211267604</c:v>
                </c:pt>
                <c:pt idx="527">
                  <c:v>-1484753.5211267604</c:v>
                </c:pt>
                <c:pt idx="528">
                  <c:v>-1484753.5211267604</c:v>
                </c:pt>
                <c:pt idx="529">
                  <c:v>-1484753.5211267604</c:v>
                </c:pt>
                <c:pt idx="530">
                  <c:v>-1484753.5211267604</c:v>
                </c:pt>
                <c:pt idx="531">
                  <c:v>-1484753.5211267604</c:v>
                </c:pt>
                <c:pt idx="532">
                  <c:v>-1484753.5211267604</c:v>
                </c:pt>
                <c:pt idx="533">
                  <c:v>-1484753.5211267604</c:v>
                </c:pt>
                <c:pt idx="534">
                  <c:v>-1484753.5211267604</c:v>
                </c:pt>
                <c:pt idx="535">
                  <c:v>-1484753.5211267604</c:v>
                </c:pt>
                <c:pt idx="536">
                  <c:v>-1484753.5211267604</c:v>
                </c:pt>
                <c:pt idx="537">
                  <c:v>-1484753.5211267604</c:v>
                </c:pt>
                <c:pt idx="538">
                  <c:v>-1484753.5211267604</c:v>
                </c:pt>
                <c:pt idx="539">
                  <c:v>-1484753.5211267604</c:v>
                </c:pt>
                <c:pt idx="540">
                  <c:v>-1484753.5211267604</c:v>
                </c:pt>
                <c:pt idx="541">
                  <c:v>-1484753.5211267604</c:v>
                </c:pt>
                <c:pt idx="542">
                  <c:v>-1484753.5211267604</c:v>
                </c:pt>
                <c:pt idx="543">
                  <c:v>-1484753.5211267604</c:v>
                </c:pt>
                <c:pt idx="544">
                  <c:v>-1484753.5211267604</c:v>
                </c:pt>
                <c:pt idx="545">
                  <c:v>-1484753.5211267604</c:v>
                </c:pt>
                <c:pt idx="546">
                  <c:v>-1484753.5211267604</c:v>
                </c:pt>
                <c:pt idx="547">
                  <c:v>-1484753.5211267604</c:v>
                </c:pt>
                <c:pt idx="548">
                  <c:v>-1484753.5211267604</c:v>
                </c:pt>
                <c:pt idx="549">
                  <c:v>-1484753.5211267604</c:v>
                </c:pt>
                <c:pt idx="550">
                  <c:v>-1484753.5211267604</c:v>
                </c:pt>
                <c:pt idx="551">
                  <c:v>-1484753.5211267604</c:v>
                </c:pt>
                <c:pt idx="552">
                  <c:v>-1484753.5211267604</c:v>
                </c:pt>
                <c:pt idx="553">
                  <c:v>-1484753.5211267604</c:v>
                </c:pt>
                <c:pt idx="554">
                  <c:v>-1484753.5211267604</c:v>
                </c:pt>
                <c:pt idx="555">
                  <c:v>-1484753.5211267604</c:v>
                </c:pt>
                <c:pt idx="556">
                  <c:v>-1484753.5211267604</c:v>
                </c:pt>
                <c:pt idx="557">
                  <c:v>-1484753.5211267604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898-4285-8B73-2BE89196CD35}"/>
            </c:ext>
          </c:extLst>
        </c:ser>
        <c:ser>
          <c:idx val="4"/>
          <c:order val="4"/>
          <c:tx>
            <c:strRef>
              <c:f>'Tracking Graph (2016)'!$I$2</c:f>
              <c:strCache>
                <c:ptCount val="1"/>
                <c:pt idx="0">
                  <c:v>+$7,124.79</c:v>
                </c:pt>
              </c:strCache>
            </c:strRef>
          </c:tx>
          <c:spPr>
            <a:ln w="9525">
              <a:solidFill>
                <a:schemeClr val="accent1">
                  <a:lumMod val="60000"/>
                  <a:lumOff val="40000"/>
                </a:schemeClr>
              </a:solidFill>
              <a:prstDash val="lgDash"/>
            </a:ln>
          </c:spPr>
          <c:marker>
            <c:symbol val="none"/>
          </c:marker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E-0898-4285-8B73-2BE89196CD35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0F-0898-4285-8B73-2BE89196CD35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10-0898-4285-8B73-2BE89196CD35}"/>
              </c:ext>
            </c:extLst>
          </c:dPt>
          <c:xVal>
            <c:numRef>
              <c:f>'Tracking Graph (2016)'!$B$3:$B$596</c:f>
              <c:numCache>
                <c:formatCode>[$-C09]dd\-mmm;@</c:formatCode>
                <c:ptCount val="594"/>
                <c:pt idx="0">
                  <c:v>42369</c:v>
                </c:pt>
              </c:numCache>
            </c:numRef>
          </c:xVal>
          <c:yVal>
            <c:numRef>
              <c:f>'Tracking Graph (2016)'!$I$3:$I$596</c:f>
              <c:numCache>
                <c:formatCode>"$"#,##0.00_);\("$"#,##0.00\)</c:formatCode>
                <c:ptCount val="594"/>
                <c:pt idx="0">
                  <c:v>6540</c:v>
                </c:pt>
                <c:pt idx="1">
                  <c:v>-1688220</c:v>
                </c:pt>
                <c:pt idx="2">
                  <c:v>-1688220</c:v>
                </c:pt>
                <c:pt idx="3">
                  <c:v>-1688220</c:v>
                </c:pt>
                <c:pt idx="4">
                  <c:v>-1688220</c:v>
                </c:pt>
                <c:pt idx="5">
                  <c:v>-1688220</c:v>
                </c:pt>
                <c:pt idx="6">
                  <c:v>-1688220</c:v>
                </c:pt>
                <c:pt idx="7">
                  <c:v>-1688220</c:v>
                </c:pt>
                <c:pt idx="8">
                  <c:v>-1688220</c:v>
                </c:pt>
                <c:pt idx="9">
                  <c:v>-1688220</c:v>
                </c:pt>
                <c:pt idx="10">
                  <c:v>-1688220</c:v>
                </c:pt>
                <c:pt idx="11">
                  <c:v>-1688220</c:v>
                </c:pt>
                <c:pt idx="12">
                  <c:v>-1688220</c:v>
                </c:pt>
                <c:pt idx="13">
                  <c:v>-1688220</c:v>
                </c:pt>
                <c:pt idx="14">
                  <c:v>-1688220</c:v>
                </c:pt>
                <c:pt idx="15">
                  <c:v>-1688220</c:v>
                </c:pt>
                <c:pt idx="16">
                  <c:v>-1688220</c:v>
                </c:pt>
                <c:pt idx="17">
                  <c:v>-1688220</c:v>
                </c:pt>
                <c:pt idx="18">
                  <c:v>-1688220</c:v>
                </c:pt>
                <c:pt idx="19">
                  <c:v>-1688220</c:v>
                </c:pt>
                <c:pt idx="20">
                  <c:v>-1688220</c:v>
                </c:pt>
                <c:pt idx="21">
                  <c:v>-1688220</c:v>
                </c:pt>
                <c:pt idx="22">
                  <c:v>-1688220</c:v>
                </c:pt>
                <c:pt idx="23">
                  <c:v>-1688220</c:v>
                </c:pt>
                <c:pt idx="24">
                  <c:v>-1688220</c:v>
                </c:pt>
                <c:pt idx="25">
                  <c:v>-1688220</c:v>
                </c:pt>
                <c:pt idx="26">
                  <c:v>-1688220</c:v>
                </c:pt>
                <c:pt idx="27">
                  <c:v>-1688220</c:v>
                </c:pt>
                <c:pt idx="28">
                  <c:v>-1688220</c:v>
                </c:pt>
                <c:pt idx="29">
                  <c:v>-1688220</c:v>
                </c:pt>
                <c:pt idx="30">
                  <c:v>-1688220</c:v>
                </c:pt>
                <c:pt idx="31">
                  <c:v>-1688220</c:v>
                </c:pt>
                <c:pt idx="32">
                  <c:v>-1688220</c:v>
                </c:pt>
                <c:pt idx="33">
                  <c:v>-1688220</c:v>
                </c:pt>
                <c:pt idx="34">
                  <c:v>-1688220</c:v>
                </c:pt>
                <c:pt idx="35">
                  <c:v>-1688220</c:v>
                </c:pt>
                <c:pt idx="36">
                  <c:v>-1688220</c:v>
                </c:pt>
                <c:pt idx="37">
                  <c:v>-1688220</c:v>
                </c:pt>
                <c:pt idx="38">
                  <c:v>-1688220</c:v>
                </c:pt>
                <c:pt idx="39">
                  <c:v>-1688220</c:v>
                </c:pt>
                <c:pt idx="40">
                  <c:v>-1688220</c:v>
                </c:pt>
                <c:pt idx="41">
                  <c:v>-1688220</c:v>
                </c:pt>
                <c:pt idx="42">
                  <c:v>-1688220</c:v>
                </c:pt>
                <c:pt idx="43">
                  <c:v>-1688220</c:v>
                </c:pt>
                <c:pt idx="44">
                  <c:v>-1688220</c:v>
                </c:pt>
                <c:pt idx="45">
                  <c:v>-1688220</c:v>
                </c:pt>
                <c:pt idx="46">
                  <c:v>-1688220</c:v>
                </c:pt>
                <c:pt idx="47">
                  <c:v>-1688220</c:v>
                </c:pt>
                <c:pt idx="48">
                  <c:v>-1688220</c:v>
                </c:pt>
                <c:pt idx="49">
                  <c:v>-1688220</c:v>
                </c:pt>
                <c:pt idx="50">
                  <c:v>-1688220</c:v>
                </c:pt>
                <c:pt idx="51">
                  <c:v>-1688220</c:v>
                </c:pt>
                <c:pt idx="52">
                  <c:v>-1688220</c:v>
                </c:pt>
                <c:pt idx="53">
                  <c:v>-1688220</c:v>
                </c:pt>
                <c:pt idx="54">
                  <c:v>-1688220</c:v>
                </c:pt>
                <c:pt idx="55">
                  <c:v>-1688220</c:v>
                </c:pt>
                <c:pt idx="56">
                  <c:v>-1688220</c:v>
                </c:pt>
                <c:pt idx="57">
                  <c:v>-1688220</c:v>
                </c:pt>
                <c:pt idx="58">
                  <c:v>-1688220</c:v>
                </c:pt>
                <c:pt idx="59">
                  <c:v>-1688220</c:v>
                </c:pt>
                <c:pt idx="60">
                  <c:v>-1688220</c:v>
                </c:pt>
                <c:pt idx="61">
                  <c:v>-1688220</c:v>
                </c:pt>
                <c:pt idx="62">
                  <c:v>-1688220</c:v>
                </c:pt>
                <c:pt idx="63">
                  <c:v>-1688220</c:v>
                </c:pt>
                <c:pt idx="64">
                  <c:v>-1688220</c:v>
                </c:pt>
                <c:pt idx="65">
                  <c:v>-1688220</c:v>
                </c:pt>
                <c:pt idx="66">
                  <c:v>-1688220</c:v>
                </c:pt>
                <c:pt idx="67">
                  <c:v>-1688220</c:v>
                </c:pt>
                <c:pt idx="68">
                  <c:v>-1688220</c:v>
                </c:pt>
                <c:pt idx="69">
                  <c:v>-1688220</c:v>
                </c:pt>
                <c:pt idx="70">
                  <c:v>-1688220</c:v>
                </c:pt>
                <c:pt idx="71">
                  <c:v>-1688220</c:v>
                </c:pt>
                <c:pt idx="72">
                  <c:v>-1688220</c:v>
                </c:pt>
                <c:pt idx="73">
                  <c:v>-1688220</c:v>
                </c:pt>
                <c:pt idx="74">
                  <c:v>-1688220</c:v>
                </c:pt>
                <c:pt idx="75">
                  <c:v>-1688220</c:v>
                </c:pt>
                <c:pt idx="76">
                  <c:v>-1688220</c:v>
                </c:pt>
                <c:pt idx="77">
                  <c:v>-1688220</c:v>
                </c:pt>
                <c:pt idx="78">
                  <c:v>-1688220</c:v>
                </c:pt>
                <c:pt idx="79">
                  <c:v>-1688220</c:v>
                </c:pt>
                <c:pt idx="80">
                  <c:v>-1688220</c:v>
                </c:pt>
                <c:pt idx="81">
                  <c:v>-1688220</c:v>
                </c:pt>
                <c:pt idx="82">
                  <c:v>-1688220</c:v>
                </c:pt>
                <c:pt idx="83">
                  <c:v>-1688220</c:v>
                </c:pt>
                <c:pt idx="84">
                  <c:v>-1688220</c:v>
                </c:pt>
                <c:pt idx="85">
                  <c:v>-1688220</c:v>
                </c:pt>
                <c:pt idx="86">
                  <c:v>-1688220</c:v>
                </c:pt>
                <c:pt idx="87">
                  <c:v>-1688220</c:v>
                </c:pt>
                <c:pt idx="88">
                  <c:v>-1688220</c:v>
                </c:pt>
                <c:pt idx="89">
                  <c:v>-1688220</c:v>
                </c:pt>
                <c:pt idx="90">
                  <c:v>-1688220</c:v>
                </c:pt>
                <c:pt idx="91">
                  <c:v>-1688220</c:v>
                </c:pt>
                <c:pt idx="92">
                  <c:v>-1688220</c:v>
                </c:pt>
                <c:pt idx="93">
                  <c:v>-1688220</c:v>
                </c:pt>
                <c:pt idx="94">
                  <c:v>-1688220</c:v>
                </c:pt>
                <c:pt idx="95">
                  <c:v>-1688220</c:v>
                </c:pt>
                <c:pt idx="96">
                  <c:v>-1688220</c:v>
                </c:pt>
                <c:pt idx="97">
                  <c:v>-1688220</c:v>
                </c:pt>
                <c:pt idx="98">
                  <c:v>-1688220</c:v>
                </c:pt>
                <c:pt idx="99">
                  <c:v>-1688220</c:v>
                </c:pt>
                <c:pt idx="100">
                  <c:v>-1688220</c:v>
                </c:pt>
                <c:pt idx="101">
                  <c:v>-1688220</c:v>
                </c:pt>
                <c:pt idx="102">
                  <c:v>-1688220</c:v>
                </c:pt>
                <c:pt idx="103">
                  <c:v>-1688220</c:v>
                </c:pt>
                <c:pt idx="104">
                  <c:v>-1688220</c:v>
                </c:pt>
                <c:pt idx="105">
                  <c:v>-1688220</c:v>
                </c:pt>
                <c:pt idx="106">
                  <c:v>-1688220</c:v>
                </c:pt>
                <c:pt idx="107">
                  <c:v>-1688220</c:v>
                </c:pt>
                <c:pt idx="108">
                  <c:v>-1688220</c:v>
                </c:pt>
                <c:pt idx="109">
                  <c:v>-1688220</c:v>
                </c:pt>
                <c:pt idx="110">
                  <c:v>-1688220</c:v>
                </c:pt>
                <c:pt idx="111">
                  <c:v>-1688220</c:v>
                </c:pt>
                <c:pt idx="112">
                  <c:v>-1688220</c:v>
                </c:pt>
                <c:pt idx="113">
                  <c:v>-1688220</c:v>
                </c:pt>
                <c:pt idx="114">
                  <c:v>-1688220</c:v>
                </c:pt>
                <c:pt idx="115">
                  <c:v>-1688220</c:v>
                </c:pt>
                <c:pt idx="116">
                  <c:v>-1688220</c:v>
                </c:pt>
                <c:pt idx="117">
                  <c:v>-1688220</c:v>
                </c:pt>
                <c:pt idx="118">
                  <c:v>-1688220</c:v>
                </c:pt>
                <c:pt idx="119">
                  <c:v>-1688220</c:v>
                </c:pt>
                <c:pt idx="120">
                  <c:v>-1688220</c:v>
                </c:pt>
                <c:pt idx="121">
                  <c:v>-1688220</c:v>
                </c:pt>
                <c:pt idx="122">
                  <c:v>-1688220</c:v>
                </c:pt>
                <c:pt idx="123">
                  <c:v>-1688220</c:v>
                </c:pt>
                <c:pt idx="124">
                  <c:v>-1688220</c:v>
                </c:pt>
                <c:pt idx="125">
                  <c:v>-1688220</c:v>
                </c:pt>
                <c:pt idx="126">
                  <c:v>-1688220</c:v>
                </c:pt>
                <c:pt idx="127">
                  <c:v>-1688220</c:v>
                </c:pt>
                <c:pt idx="128">
                  <c:v>-1688220</c:v>
                </c:pt>
                <c:pt idx="129">
                  <c:v>-1688220</c:v>
                </c:pt>
                <c:pt idx="130">
                  <c:v>-1688220</c:v>
                </c:pt>
                <c:pt idx="131">
                  <c:v>-1688220</c:v>
                </c:pt>
                <c:pt idx="132">
                  <c:v>-1688220</c:v>
                </c:pt>
                <c:pt idx="133">
                  <c:v>-1688220</c:v>
                </c:pt>
                <c:pt idx="134">
                  <c:v>-1688220</c:v>
                </c:pt>
                <c:pt idx="135">
                  <c:v>-1688220</c:v>
                </c:pt>
                <c:pt idx="136">
                  <c:v>-1688220</c:v>
                </c:pt>
                <c:pt idx="137">
                  <c:v>-1688220</c:v>
                </c:pt>
                <c:pt idx="138">
                  <c:v>-1688220</c:v>
                </c:pt>
                <c:pt idx="139">
                  <c:v>-1688220</c:v>
                </c:pt>
                <c:pt idx="140">
                  <c:v>-1688220</c:v>
                </c:pt>
                <c:pt idx="141">
                  <c:v>-1688220</c:v>
                </c:pt>
                <c:pt idx="142">
                  <c:v>-1688220</c:v>
                </c:pt>
                <c:pt idx="143">
                  <c:v>-1688220</c:v>
                </c:pt>
                <c:pt idx="144">
                  <c:v>-1688220</c:v>
                </c:pt>
                <c:pt idx="145">
                  <c:v>-1688220</c:v>
                </c:pt>
                <c:pt idx="146">
                  <c:v>-1688220</c:v>
                </c:pt>
                <c:pt idx="147">
                  <c:v>-1688220</c:v>
                </c:pt>
                <c:pt idx="148">
                  <c:v>-1688220</c:v>
                </c:pt>
                <c:pt idx="149">
                  <c:v>-1688220</c:v>
                </c:pt>
                <c:pt idx="150">
                  <c:v>-1688220</c:v>
                </c:pt>
                <c:pt idx="151">
                  <c:v>-1688220</c:v>
                </c:pt>
                <c:pt idx="152">
                  <c:v>-1688220</c:v>
                </c:pt>
                <c:pt idx="153">
                  <c:v>-1688220</c:v>
                </c:pt>
                <c:pt idx="154">
                  <c:v>-1688220</c:v>
                </c:pt>
                <c:pt idx="155">
                  <c:v>-1688220</c:v>
                </c:pt>
                <c:pt idx="156">
                  <c:v>-1688220</c:v>
                </c:pt>
                <c:pt idx="157">
                  <c:v>-1688220</c:v>
                </c:pt>
                <c:pt idx="158">
                  <c:v>-1688220</c:v>
                </c:pt>
                <c:pt idx="159">
                  <c:v>-1688220</c:v>
                </c:pt>
                <c:pt idx="160">
                  <c:v>-1688220</c:v>
                </c:pt>
                <c:pt idx="161">
                  <c:v>-1688220</c:v>
                </c:pt>
                <c:pt idx="162">
                  <c:v>-1688220</c:v>
                </c:pt>
                <c:pt idx="163">
                  <c:v>-1688220</c:v>
                </c:pt>
                <c:pt idx="164">
                  <c:v>-1688220</c:v>
                </c:pt>
                <c:pt idx="165">
                  <c:v>-1688220</c:v>
                </c:pt>
                <c:pt idx="166">
                  <c:v>-1688220</c:v>
                </c:pt>
                <c:pt idx="167">
                  <c:v>-1688220</c:v>
                </c:pt>
                <c:pt idx="168">
                  <c:v>-1688220</c:v>
                </c:pt>
                <c:pt idx="169">
                  <c:v>-1688220</c:v>
                </c:pt>
                <c:pt idx="170">
                  <c:v>-1688220</c:v>
                </c:pt>
                <c:pt idx="171">
                  <c:v>-1688220</c:v>
                </c:pt>
                <c:pt idx="172">
                  <c:v>-1688220</c:v>
                </c:pt>
                <c:pt idx="173">
                  <c:v>-1688220</c:v>
                </c:pt>
                <c:pt idx="174">
                  <c:v>-1688220</c:v>
                </c:pt>
                <c:pt idx="175">
                  <c:v>-1688220</c:v>
                </c:pt>
                <c:pt idx="176">
                  <c:v>-1688220</c:v>
                </c:pt>
                <c:pt idx="177">
                  <c:v>-1688220</c:v>
                </c:pt>
                <c:pt idx="178">
                  <c:v>-1688220</c:v>
                </c:pt>
                <c:pt idx="179">
                  <c:v>-1688220</c:v>
                </c:pt>
                <c:pt idx="180">
                  <c:v>-1688220</c:v>
                </c:pt>
                <c:pt idx="181">
                  <c:v>-1688220</c:v>
                </c:pt>
                <c:pt idx="182">
                  <c:v>-1688220</c:v>
                </c:pt>
                <c:pt idx="183">
                  <c:v>-1688220</c:v>
                </c:pt>
                <c:pt idx="184">
                  <c:v>-1688220</c:v>
                </c:pt>
                <c:pt idx="185">
                  <c:v>-1688220</c:v>
                </c:pt>
                <c:pt idx="186">
                  <c:v>-1688220</c:v>
                </c:pt>
                <c:pt idx="187">
                  <c:v>-1688220</c:v>
                </c:pt>
                <c:pt idx="188">
                  <c:v>-1688220</c:v>
                </c:pt>
                <c:pt idx="189">
                  <c:v>-1688220</c:v>
                </c:pt>
                <c:pt idx="190">
                  <c:v>-1688220</c:v>
                </c:pt>
                <c:pt idx="191">
                  <c:v>-1688220</c:v>
                </c:pt>
                <c:pt idx="192">
                  <c:v>-1688220</c:v>
                </c:pt>
                <c:pt idx="193">
                  <c:v>-1688220</c:v>
                </c:pt>
                <c:pt idx="194">
                  <c:v>-1688220</c:v>
                </c:pt>
                <c:pt idx="195">
                  <c:v>-1688220</c:v>
                </c:pt>
                <c:pt idx="196">
                  <c:v>-1688220</c:v>
                </c:pt>
                <c:pt idx="197">
                  <c:v>-1688220</c:v>
                </c:pt>
                <c:pt idx="198">
                  <c:v>-1688220</c:v>
                </c:pt>
                <c:pt idx="199">
                  <c:v>-1688220</c:v>
                </c:pt>
                <c:pt idx="200">
                  <c:v>-1688220</c:v>
                </c:pt>
                <c:pt idx="201">
                  <c:v>-1688220</c:v>
                </c:pt>
                <c:pt idx="202">
                  <c:v>-1688220</c:v>
                </c:pt>
                <c:pt idx="203">
                  <c:v>-1688220</c:v>
                </c:pt>
                <c:pt idx="204">
                  <c:v>-1688220</c:v>
                </c:pt>
                <c:pt idx="205">
                  <c:v>-1688220</c:v>
                </c:pt>
                <c:pt idx="206">
                  <c:v>-1688220</c:v>
                </c:pt>
                <c:pt idx="207">
                  <c:v>-1688220</c:v>
                </c:pt>
                <c:pt idx="208">
                  <c:v>-1688220</c:v>
                </c:pt>
                <c:pt idx="209">
                  <c:v>-1688220</c:v>
                </c:pt>
                <c:pt idx="210">
                  <c:v>-1688220</c:v>
                </c:pt>
                <c:pt idx="211">
                  <c:v>-1688220</c:v>
                </c:pt>
                <c:pt idx="212">
                  <c:v>-1688220</c:v>
                </c:pt>
                <c:pt idx="213">
                  <c:v>-1688220</c:v>
                </c:pt>
                <c:pt idx="214">
                  <c:v>-1688220</c:v>
                </c:pt>
                <c:pt idx="215">
                  <c:v>-1688220</c:v>
                </c:pt>
                <c:pt idx="216">
                  <c:v>-1688220</c:v>
                </c:pt>
                <c:pt idx="217">
                  <c:v>-1688220</c:v>
                </c:pt>
                <c:pt idx="218">
                  <c:v>-1688220</c:v>
                </c:pt>
                <c:pt idx="219">
                  <c:v>-1688220</c:v>
                </c:pt>
                <c:pt idx="220">
                  <c:v>-1688220</c:v>
                </c:pt>
                <c:pt idx="221">
                  <c:v>-1688220</c:v>
                </c:pt>
                <c:pt idx="222">
                  <c:v>-1688220</c:v>
                </c:pt>
                <c:pt idx="223">
                  <c:v>-1688220</c:v>
                </c:pt>
                <c:pt idx="224">
                  <c:v>-1688220</c:v>
                </c:pt>
                <c:pt idx="225">
                  <c:v>-1688220</c:v>
                </c:pt>
                <c:pt idx="226">
                  <c:v>-1688220</c:v>
                </c:pt>
                <c:pt idx="227">
                  <c:v>-1688220</c:v>
                </c:pt>
                <c:pt idx="228">
                  <c:v>-1688220</c:v>
                </c:pt>
                <c:pt idx="229">
                  <c:v>-1688220</c:v>
                </c:pt>
                <c:pt idx="230">
                  <c:v>-1688220</c:v>
                </c:pt>
                <c:pt idx="231">
                  <c:v>-1688220</c:v>
                </c:pt>
                <c:pt idx="232">
                  <c:v>-1688220</c:v>
                </c:pt>
                <c:pt idx="233">
                  <c:v>-1688220</c:v>
                </c:pt>
                <c:pt idx="234">
                  <c:v>-1688220</c:v>
                </c:pt>
                <c:pt idx="235">
                  <c:v>-1688220</c:v>
                </c:pt>
                <c:pt idx="236">
                  <c:v>-1688220</c:v>
                </c:pt>
                <c:pt idx="237">
                  <c:v>-1688220</c:v>
                </c:pt>
                <c:pt idx="238">
                  <c:v>-1688220</c:v>
                </c:pt>
                <c:pt idx="239">
                  <c:v>-1688220</c:v>
                </c:pt>
                <c:pt idx="240">
                  <c:v>-1688220</c:v>
                </c:pt>
                <c:pt idx="241">
                  <c:v>-1688220</c:v>
                </c:pt>
                <c:pt idx="242">
                  <c:v>-1688220</c:v>
                </c:pt>
                <c:pt idx="243">
                  <c:v>-1688220</c:v>
                </c:pt>
                <c:pt idx="244">
                  <c:v>-1688220</c:v>
                </c:pt>
                <c:pt idx="245">
                  <c:v>-1688220</c:v>
                </c:pt>
                <c:pt idx="246">
                  <c:v>-1688220</c:v>
                </c:pt>
                <c:pt idx="247">
                  <c:v>-1688220</c:v>
                </c:pt>
                <c:pt idx="248">
                  <c:v>-1688220</c:v>
                </c:pt>
                <c:pt idx="249">
                  <c:v>-1688220</c:v>
                </c:pt>
                <c:pt idx="250">
                  <c:v>-1688220</c:v>
                </c:pt>
                <c:pt idx="251">
                  <c:v>-1688220</c:v>
                </c:pt>
                <c:pt idx="252">
                  <c:v>-1688220</c:v>
                </c:pt>
                <c:pt idx="253">
                  <c:v>-1688220</c:v>
                </c:pt>
                <c:pt idx="254">
                  <c:v>-1688220</c:v>
                </c:pt>
                <c:pt idx="255">
                  <c:v>-1688220</c:v>
                </c:pt>
                <c:pt idx="256">
                  <c:v>-1688220</c:v>
                </c:pt>
                <c:pt idx="257">
                  <c:v>-1688220</c:v>
                </c:pt>
                <c:pt idx="258">
                  <c:v>-1688220</c:v>
                </c:pt>
                <c:pt idx="259">
                  <c:v>-1688220</c:v>
                </c:pt>
                <c:pt idx="260">
                  <c:v>-1688220</c:v>
                </c:pt>
                <c:pt idx="261">
                  <c:v>-1688220</c:v>
                </c:pt>
                <c:pt idx="262">
                  <c:v>-1688220</c:v>
                </c:pt>
                <c:pt idx="263">
                  <c:v>-1688220</c:v>
                </c:pt>
                <c:pt idx="264">
                  <c:v>-1688220</c:v>
                </c:pt>
                <c:pt idx="265">
                  <c:v>-1688220</c:v>
                </c:pt>
                <c:pt idx="266">
                  <c:v>-1688220</c:v>
                </c:pt>
                <c:pt idx="267">
                  <c:v>-1688220</c:v>
                </c:pt>
                <c:pt idx="268">
                  <c:v>-1688220</c:v>
                </c:pt>
                <c:pt idx="269">
                  <c:v>-1688220</c:v>
                </c:pt>
                <c:pt idx="270">
                  <c:v>-1688220</c:v>
                </c:pt>
                <c:pt idx="271">
                  <c:v>-1688220</c:v>
                </c:pt>
                <c:pt idx="272">
                  <c:v>-1688220</c:v>
                </c:pt>
                <c:pt idx="273">
                  <c:v>-1688220</c:v>
                </c:pt>
                <c:pt idx="274">
                  <c:v>-1688220</c:v>
                </c:pt>
                <c:pt idx="275">
                  <c:v>-1688220</c:v>
                </c:pt>
                <c:pt idx="276">
                  <c:v>-1688220</c:v>
                </c:pt>
                <c:pt idx="277">
                  <c:v>-1688220</c:v>
                </c:pt>
                <c:pt idx="278">
                  <c:v>-1688220</c:v>
                </c:pt>
                <c:pt idx="279">
                  <c:v>-1688220</c:v>
                </c:pt>
                <c:pt idx="280">
                  <c:v>-1688220</c:v>
                </c:pt>
                <c:pt idx="281">
                  <c:v>-1688220</c:v>
                </c:pt>
                <c:pt idx="282">
                  <c:v>-1688220</c:v>
                </c:pt>
                <c:pt idx="283">
                  <c:v>-1688220</c:v>
                </c:pt>
                <c:pt idx="284">
                  <c:v>-1688220</c:v>
                </c:pt>
                <c:pt idx="285">
                  <c:v>-1688220</c:v>
                </c:pt>
                <c:pt idx="286">
                  <c:v>-1688220</c:v>
                </c:pt>
                <c:pt idx="287">
                  <c:v>-1688220</c:v>
                </c:pt>
                <c:pt idx="288">
                  <c:v>-1688220</c:v>
                </c:pt>
                <c:pt idx="289">
                  <c:v>-1688220</c:v>
                </c:pt>
                <c:pt idx="290">
                  <c:v>-1688220</c:v>
                </c:pt>
                <c:pt idx="291">
                  <c:v>-1688220</c:v>
                </c:pt>
                <c:pt idx="292">
                  <c:v>-1688220</c:v>
                </c:pt>
                <c:pt idx="293">
                  <c:v>-1688220</c:v>
                </c:pt>
                <c:pt idx="294">
                  <c:v>-1688220</c:v>
                </c:pt>
                <c:pt idx="295">
                  <c:v>-1688220</c:v>
                </c:pt>
                <c:pt idx="296">
                  <c:v>-1688220</c:v>
                </c:pt>
                <c:pt idx="297">
                  <c:v>-1688220</c:v>
                </c:pt>
                <c:pt idx="298">
                  <c:v>-1688220</c:v>
                </c:pt>
                <c:pt idx="299">
                  <c:v>-1688220</c:v>
                </c:pt>
                <c:pt idx="300">
                  <c:v>-1688220</c:v>
                </c:pt>
                <c:pt idx="301">
                  <c:v>-1688220</c:v>
                </c:pt>
                <c:pt idx="302">
                  <c:v>-1688220</c:v>
                </c:pt>
                <c:pt idx="303">
                  <c:v>-1688220</c:v>
                </c:pt>
                <c:pt idx="304">
                  <c:v>-1688220</c:v>
                </c:pt>
                <c:pt idx="305">
                  <c:v>-1688220</c:v>
                </c:pt>
                <c:pt idx="306">
                  <c:v>-1688220</c:v>
                </c:pt>
                <c:pt idx="307">
                  <c:v>-1688220</c:v>
                </c:pt>
                <c:pt idx="308">
                  <c:v>-1688220</c:v>
                </c:pt>
                <c:pt idx="309">
                  <c:v>-1688220</c:v>
                </c:pt>
                <c:pt idx="310">
                  <c:v>-1688220</c:v>
                </c:pt>
                <c:pt idx="311">
                  <c:v>-1688220</c:v>
                </c:pt>
                <c:pt idx="312">
                  <c:v>-1688220</c:v>
                </c:pt>
                <c:pt idx="313">
                  <c:v>-1688220</c:v>
                </c:pt>
                <c:pt idx="314">
                  <c:v>-1688220</c:v>
                </c:pt>
                <c:pt idx="315">
                  <c:v>-1688220</c:v>
                </c:pt>
                <c:pt idx="316">
                  <c:v>-1688220</c:v>
                </c:pt>
                <c:pt idx="317">
                  <c:v>-1688220</c:v>
                </c:pt>
                <c:pt idx="318">
                  <c:v>-1688220</c:v>
                </c:pt>
                <c:pt idx="319">
                  <c:v>-1688220</c:v>
                </c:pt>
                <c:pt idx="320">
                  <c:v>-1688220</c:v>
                </c:pt>
                <c:pt idx="321">
                  <c:v>-1688220</c:v>
                </c:pt>
                <c:pt idx="322">
                  <c:v>-1688220</c:v>
                </c:pt>
                <c:pt idx="323">
                  <c:v>-1688220</c:v>
                </c:pt>
                <c:pt idx="324">
                  <c:v>-1688220</c:v>
                </c:pt>
                <c:pt idx="325">
                  <c:v>-1688220</c:v>
                </c:pt>
                <c:pt idx="326">
                  <c:v>-1688220</c:v>
                </c:pt>
                <c:pt idx="327">
                  <c:v>-1688220</c:v>
                </c:pt>
                <c:pt idx="328">
                  <c:v>-1688220</c:v>
                </c:pt>
                <c:pt idx="329">
                  <c:v>-1688220</c:v>
                </c:pt>
                <c:pt idx="330">
                  <c:v>-1688220</c:v>
                </c:pt>
                <c:pt idx="331">
                  <c:v>-1688220</c:v>
                </c:pt>
                <c:pt idx="332">
                  <c:v>-1688220</c:v>
                </c:pt>
                <c:pt idx="333">
                  <c:v>-1688220</c:v>
                </c:pt>
                <c:pt idx="334">
                  <c:v>-1688220</c:v>
                </c:pt>
                <c:pt idx="335">
                  <c:v>-1688220</c:v>
                </c:pt>
                <c:pt idx="336">
                  <c:v>-1688220</c:v>
                </c:pt>
                <c:pt idx="337">
                  <c:v>-1688220</c:v>
                </c:pt>
                <c:pt idx="338">
                  <c:v>-1688220</c:v>
                </c:pt>
                <c:pt idx="339">
                  <c:v>-1688220</c:v>
                </c:pt>
                <c:pt idx="340">
                  <c:v>-1688220</c:v>
                </c:pt>
                <c:pt idx="341">
                  <c:v>-1688220</c:v>
                </c:pt>
                <c:pt idx="342">
                  <c:v>-1688220</c:v>
                </c:pt>
                <c:pt idx="343">
                  <c:v>-1688220</c:v>
                </c:pt>
                <c:pt idx="344">
                  <c:v>-1688220</c:v>
                </c:pt>
                <c:pt idx="345">
                  <c:v>-1688220</c:v>
                </c:pt>
                <c:pt idx="346">
                  <c:v>-1688220</c:v>
                </c:pt>
                <c:pt idx="347">
                  <c:v>-1688220</c:v>
                </c:pt>
                <c:pt idx="348">
                  <c:v>-1688220</c:v>
                </c:pt>
                <c:pt idx="349">
                  <c:v>-1688220</c:v>
                </c:pt>
                <c:pt idx="350">
                  <c:v>-1688220</c:v>
                </c:pt>
                <c:pt idx="351">
                  <c:v>-1688220</c:v>
                </c:pt>
                <c:pt idx="352">
                  <c:v>-1688220</c:v>
                </c:pt>
                <c:pt idx="353">
                  <c:v>-1688220</c:v>
                </c:pt>
                <c:pt idx="354">
                  <c:v>-1688220</c:v>
                </c:pt>
                <c:pt idx="355">
                  <c:v>-1688220</c:v>
                </c:pt>
                <c:pt idx="356">
                  <c:v>-1688220</c:v>
                </c:pt>
                <c:pt idx="357">
                  <c:v>-1688220</c:v>
                </c:pt>
                <c:pt idx="358">
                  <c:v>-1688220</c:v>
                </c:pt>
                <c:pt idx="359">
                  <c:v>-1688220</c:v>
                </c:pt>
                <c:pt idx="360">
                  <c:v>-1688220</c:v>
                </c:pt>
                <c:pt idx="361">
                  <c:v>-1688220</c:v>
                </c:pt>
                <c:pt idx="362">
                  <c:v>-1688220</c:v>
                </c:pt>
                <c:pt idx="363">
                  <c:v>-1688220</c:v>
                </c:pt>
                <c:pt idx="364">
                  <c:v>-1688220</c:v>
                </c:pt>
                <c:pt idx="365">
                  <c:v>-1688220</c:v>
                </c:pt>
                <c:pt idx="366">
                  <c:v>-1688220</c:v>
                </c:pt>
                <c:pt idx="367">
                  <c:v>-1688220</c:v>
                </c:pt>
                <c:pt idx="368">
                  <c:v>-1688220</c:v>
                </c:pt>
                <c:pt idx="369">
                  <c:v>-1688220</c:v>
                </c:pt>
                <c:pt idx="370">
                  <c:v>-1688220</c:v>
                </c:pt>
                <c:pt idx="371">
                  <c:v>-1688220</c:v>
                </c:pt>
                <c:pt idx="372">
                  <c:v>-1688220</c:v>
                </c:pt>
                <c:pt idx="373">
                  <c:v>-1688220</c:v>
                </c:pt>
                <c:pt idx="374">
                  <c:v>-1688220</c:v>
                </c:pt>
                <c:pt idx="375">
                  <c:v>-1688220</c:v>
                </c:pt>
                <c:pt idx="376">
                  <c:v>-1688220</c:v>
                </c:pt>
                <c:pt idx="377">
                  <c:v>-1688220</c:v>
                </c:pt>
                <c:pt idx="378">
                  <c:v>-1688220</c:v>
                </c:pt>
                <c:pt idx="379">
                  <c:v>-1688220</c:v>
                </c:pt>
                <c:pt idx="380">
                  <c:v>-1688220</c:v>
                </c:pt>
                <c:pt idx="381">
                  <c:v>-1688220</c:v>
                </c:pt>
                <c:pt idx="382">
                  <c:v>-1688220</c:v>
                </c:pt>
                <c:pt idx="383">
                  <c:v>-1688220</c:v>
                </c:pt>
                <c:pt idx="384">
                  <c:v>-1688220</c:v>
                </c:pt>
                <c:pt idx="385">
                  <c:v>-1688220</c:v>
                </c:pt>
                <c:pt idx="386">
                  <c:v>-1688220</c:v>
                </c:pt>
                <c:pt idx="387">
                  <c:v>-1688220</c:v>
                </c:pt>
                <c:pt idx="388">
                  <c:v>-1688220</c:v>
                </c:pt>
                <c:pt idx="389">
                  <c:v>-1688220</c:v>
                </c:pt>
                <c:pt idx="390">
                  <c:v>-1688220</c:v>
                </c:pt>
                <c:pt idx="391">
                  <c:v>-1688220</c:v>
                </c:pt>
                <c:pt idx="392">
                  <c:v>-1688220</c:v>
                </c:pt>
                <c:pt idx="393">
                  <c:v>-1688220</c:v>
                </c:pt>
                <c:pt idx="394">
                  <c:v>-1688220</c:v>
                </c:pt>
                <c:pt idx="395">
                  <c:v>-1688220</c:v>
                </c:pt>
                <c:pt idx="396">
                  <c:v>-1688220</c:v>
                </c:pt>
                <c:pt idx="397">
                  <c:v>-1688220</c:v>
                </c:pt>
                <c:pt idx="398">
                  <c:v>-1688220</c:v>
                </c:pt>
                <c:pt idx="399">
                  <c:v>-1688220</c:v>
                </c:pt>
                <c:pt idx="400">
                  <c:v>-1688220</c:v>
                </c:pt>
                <c:pt idx="401">
                  <c:v>-1688220</c:v>
                </c:pt>
                <c:pt idx="402">
                  <c:v>-1688220</c:v>
                </c:pt>
                <c:pt idx="403">
                  <c:v>-1688220</c:v>
                </c:pt>
                <c:pt idx="404">
                  <c:v>-1688220</c:v>
                </c:pt>
                <c:pt idx="405">
                  <c:v>-1688220</c:v>
                </c:pt>
                <c:pt idx="406">
                  <c:v>-1688220</c:v>
                </c:pt>
                <c:pt idx="407">
                  <c:v>-1688220</c:v>
                </c:pt>
                <c:pt idx="408">
                  <c:v>-1688220</c:v>
                </c:pt>
                <c:pt idx="409">
                  <c:v>-1688220</c:v>
                </c:pt>
                <c:pt idx="410">
                  <c:v>-1688220</c:v>
                </c:pt>
                <c:pt idx="411">
                  <c:v>-1688220</c:v>
                </c:pt>
                <c:pt idx="412">
                  <c:v>-1688220</c:v>
                </c:pt>
                <c:pt idx="413">
                  <c:v>-1688220</c:v>
                </c:pt>
                <c:pt idx="414">
                  <c:v>-1688220</c:v>
                </c:pt>
                <c:pt idx="415">
                  <c:v>-1688220</c:v>
                </c:pt>
                <c:pt idx="416">
                  <c:v>-1688220</c:v>
                </c:pt>
                <c:pt idx="417">
                  <c:v>-1688220</c:v>
                </c:pt>
                <c:pt idx="418">
                  <c:v>-1688220</c:v>
                </c:pt>
                <c:pt idx="419">
                  <c:v>-1688220</c:v>
                </c:pt>
                <c:pt idx="420">
                  <c:v>-1688220</c:v>
                </c:pt>
                <c:pt idx="421">
                  <c:v>-1688220</c:v>
                </c:pt>
                <c:pt idx="422">
                  <c:v>-1688220</c:v>
                </c:pt>
                <c:pt idx="423">
                  <c:v>-1688220</c:v>
                </c:pt>
                <c:pt idx="424">
                  <c:v>-1688220</c:v>
                </c:pt>
                <c:pt idx="425">
                  <c:v>-1688220</c:v>
                </c:pt>
                <c:pt idx="426">
                  <c:v>-1688220</c:v>
                </c:pt>
                <c:pt idx="427">
                  <c:v>-1688220</c:v>
                </c:pt>
                <c:pt idx="428">
                  <c:v>-1688220</c:v>
                </c:pt>
                <c:pt idx="429">
                  <c:v>-1688220</c:v>
                </c:pt>
                <c:pt idx="430">
                  <c:v>-1688220</c:v>
                </c:pt>
                <c:pt idx="431">
                  <c:v>-1688220</c:v>
                </c:pt>
                <c:pt idx="432">
                  <c:v>-1688220</c:v>
                </c:pt>
                <c:pt idx="433">
                  <c:v>-1688220</c:v>
                </c:pt>
                <c:pt idx="434">
                  <c:v>-1688220</c:v>
                </c:pt>
                <c:pt idx="435">
                  <c:v>-1688220</c:v>
                </c:pt>
                <c:pt idx="436">
                  <c:v>-1688220</c:v>
                </c:pt>
                <c:pt idx="437">
                  <c:v>-1688220</c:v>
                </c:pt>
                <c:pt idx="438">
                  <c:v>-1688220</c:v>
                </c:pt>
                <c:pt idx="439">
                  <c:v>-1688220</c:v>
                </c:pt>
                <c:pt idx="440">
                  <c:v>-1688220</c:v>
                </c:pt>
                <c:pt idx="441">
                  <c:v>-1688220</c:v>
                </c:pt>
                <c:pt idx="442">
                  <c:v>-1688220</c:v>
                </c:pt>
                <c:pt idx="443">
                  <c:v>-1688220</c:v>
                </c:pt>
                <c:pt idx="444">
                  <c:v>-1688220</c:v>
                </c:pt>
                <c:pt idx="445">
                  <c:v>-1688220</c:v>
                </c:pt>
                <c:pt idx="446">
                  <c:v>-1688220</c:v>
                </c:pt>
                <c:pt idx="447">
                  <c:v>-1688220</c:v>
                </c:pt>
                <c:pt idx="448">
                  <c:v>-1688220</c:v>
                </c:pt>
                <c:pt idx="449">
                  <c:v>-1688220</c:v>
                </c:pt>
                <c:pt idx="450">
                  <c:v>-1688220</c:v>
                </c:pt>
                <c:pt idx="451">
                  <c:v>-1688220</c:v>
                </c:pt>
                <c:pt idx="452">
                  <c:v>-1688220</c:v>
                </c:pt>
                <c:pt idx="453">
                  <c:v>-1688220</c:v>
                </c:pt>
                <c:pt idx="454">
                  <c:v>-1688220</c:v>
                </c:pt>
                <c:pt idx="455">
                  <c:v>-1688220</c:v>
                </c:pt>
                <c:pt idx="456">
                  <c:v>-1688220</c:v>
                </c:pt>
                <c:pt idx="457">
                  <c:v>-1688220</c:v>
                </c:pt>
                <c:pt idx="458">
                  <c:v>-1688220</c:v>
                </c:pt>
                <c:pt idx="459">
                  <c:v>-1688220</c:v>
                </c:pt>
                <c:pt idx="460">
                  <c:v>-1688220</c:v>
                </c:pt>
                <c:pt idx="461">
                  <c:v>-1688220</c:v>
                </c:pt>
                <c:pt idx="462">
                  <c:v>-1688220</c:v>
                </c:pt>
                <c:pt idx="463">
                  <c:v>-1688220</c:v>
                </c:pt>
                <c:pt idx="464">
                  <c:v>-1688220</c:v>
                </c:pt>
                <c:pt idx="465">
                  <c:v>-1688220</c:v>
                </c:pt>
                <c:pt idx="466">
                  <c:v>-1688220</c:v>
                </c:pt>
                <c:pt idx="467">
                  <c:v>-1688220</c:v>
                </c:pt>
                <c:pt idx="468">
                  <c:v>-1688220</c:v>
                </c:pt>
                <c:pt idx="469">
                  <c:v>-1688220</c:v>
                </c:pt>
                <c:pt idx="470">
                  <c:v>-1688220</c:v>
                </c:pt>
                <c:pt idx="471">
                  <c:v>-1688220</c:v>
                </c:pt>
                <c:pt idx="472">
                  <c:v>-1688220</c:v>
                </c:pt>
                <c:pt idx="473">
                  <c:v>-1688220</c:v>
                </c:pt>
                <c:pt idx="474">
                  <c:v>-1688220</c:v>
                </c:pt>
                <c:pt idx="475">
                  <c:v>-1688220</c:v>
                </c:pt>
                <c:pt idx="476">
                  <c:v>-1688220</c:v>
                </c:pt>
                <c:pt idx="477">
                  <c:v>-1688220</c:v>
                </c:pt>
                <c:pt idx="478">
                  <c:v>-1688220</c:v>
                </c:pt>
                <c:pt idx="479">
                  <c:v>-1688220</c:v>
                </c:pt>
                <c:pt idx="480">
                  <c:v>-1688220</c:v>
                </c:pt>
                <c:pt idx="481">
                  <c:v>-1688220</c:v>
                </c:pt>
                <c:pt idx="482">
                  <c:v>-1688220</c:v>
                </c:pt>
                <c:pt idx="483">
                  <c:v>-1688220</c:v>
                </c:pt>
                <c:pt idx="484">
                  <c:v>-1688220</c:v>
                </c:pt>
                <c:pt idx="485">
                  <c:v>-1688220</c:v>
                </c:pt>
                <c:pt idx="486">
                  <c:v>-1688220</c:v>
                </c:pt>
                <c:pt idx="487">
                  <c:v>-1688220</c:v>
                </c:pt>
                <c:pt idx="488">
                  <c:v>-1688220</c:v>
                </c:pt>
                <c:pt idx="489">
                  <c:v>-1688220</c:v>
                </c:pt>
                <c:pt idx="490">
                  <c:v>-1688220</c:v>
                </c:pt>
                <c:pt idx="491">
                  <c:v>-1688220</c:v>
                </c:pt>
                <c:pt idx="492">
                  <c:v>-1688220</c:v>
                </c:pt>
                <c:pt idx="493">
                  <c:v>-1688220</c:v>
                </c:pt>
                <c:pt idx="494">
                  <c:v>-1688220</c:v>
                </c:pt>
                <c:pt idx="495">
                  <c:v>-1688220</c:v>
                </c:pt>
                <c:pt idx="496">
                  <c:v>-1688220</c:v>
                </c:pt>
                <c:pt idx="497">
                  <c:v>-1688220</c:v>
                </c:pt>
                <c:pt idx="498">
                  <c:v>-1688220</c:v>
                </c:pt>
                <c:pt idx="499">
                  <c:v>-1688220</c:v>
                </c:pt>
                <c:pt idx="500">
                  <c:v>-1688220</c:v>
                </c:pt>
                <c:pt idx="501">
                  <c:v>-1688220</c:v>
                </c:pt>
                <c:pt idx="502">
                  <c:v>-1688220</c:v>
                </c:pt>
                <c:pt idx="503">
                  <c:v>-1688220</c:v>
                </c:pt>
                <c:pt idx="504">
                  <c:v>-1688220</c:v>
                </c:pt>
                <c:pt idx="505">
                  <c:v>-1688220</c:v>
                </c:pt>
                <c:pt idx="506">
                  <c:v>-1688220</c:v>
                </c:pt>
                <c:pt idx="507">
                  <c:v>-1688220</c:v>
                </c:pt>
                <c:pt idx="508">
                  <c:v>-1688220</c:v>
                </c:pt>
                <c:pt idx="509">
                  <c:v>-1688220</c:v>
                </c:pt>
                <c:pt idx="510">
                  <c:v>-1688220</c:v>
                </c:pt>
                <c:pt idx="511">
                  <c:v>-1688220</c:v>
                </c:pt>
                <c:pt idx="512">
                  <c:v>-1688220</c:v>
                </c:pt>
                <c:pt idx="513">
                  <c:v>-1688220</c:v>
                </c:pt>
                <c:pt idx="514">
                  <c:v>-1688220</c:v>
                </c:pt>
                <c:pt idx="515">
                  <c:v>-1688220</c:v>
                </c:pt>
                <c:pt idx="516">
                  <c:v>-1688220</c:v>
                </c:pt>
                <c:pt idx="517">
                  <c:v>-1688220</c:v>
                </c:pt>
                <c:pt idx="518">
                  <c:v>-1688220</c:v>
                </c:pt>
                <c:pt idx="519">
                  <c:v>-1688220</c:v>
                </c:pt>
                <c:pt idx="520">
                  <c:v>-1688220</c:v>
                </c:pt>
                <c:pt idx="521">
                  <c:v>-1688220</c:v>
                </c:pt>
                <c:pt idx="522">
                  <c:v>-1688220</c:v>
                </c:pt>
                <c:pt idx="523">
                  <c:v>-1688220</c:v>
                </c:pt>
                <c:pt idx="524">
                  <c:v>-1688220</c:v>
                </c:pt>
                <c:pt idx="525">
                  <c:v>-1688220</c:v>
                </c:pt>
                <c:pt idx="526">
                  <c:v>-1688220</c:v>
                </c:pt>
                <c:pt idx="527">
                  <c:v>-1688220</c:v>
                </c:pt>
                <c:pt idx="528">
                  <c:v>-1688220</c:v>
                </c:pt>
                <c:pt idx="529">
                  <c:v>-1688220</c:v>
                </c:pt>
                <c:pt idx="530">
                  <c:v>-1688220</c:v>
                </c:pt>
                <c:pt idx="531">
                  <c:v>-1688220</c:v>
                </c:pt>
                <c:pt idx="532">
                  <c:v>-1688220</c:v>
                </c:pt>
                <c:pt idx="533">
                  <c:v>-1688220</c:v>
                </c:pt>
                <c:pt idx="534">
                  <c:v>-1688220</c:v>
                </c:pt>
                <c:pt idx="535">
                  <c:v>-1688220</c:v>
                </c:pt>
                <c:pt idx="536">
                  <c:v>-1688220</c:v>
                </c:pt>
                <c:pt idx="537">
                  <c:v>-1688220</c:v>
                </c:pt>
                <c:pt idx="538">
                  <c:v>-1688220</c:v>
                </c:pt>
                <c:pt idx="539">
                  <c:v>-1688220</c:v>
                </c:pt>
                <c:pt idx="540">
                  <c:v>-1688220</c:v>
                </c:pt>
                <c:pt idx="541">
                  <c:v>-1688220</c:v>
                </c:pt>
                <c:pt idx="542">
                  <c:v>-1688220</c:v>
                </c:pt>
                <c:pt idx="543">
                  <c:v>-1688220</c:v>
                </c:pt>
                <c:pt idx="544">
                  <c:v>-1688220</c:v>
                </c:pt>
                <c:pt idx="545">
                  <c:v>-1688220</c:v>
                </c:pt>
                <c:pt idx="546">
                  <c:v>-1688220</c:v>
                </c:pt>
                <c:pt idx="547">
                  <c:v>-1688220</c:v>
                </c:pt>
                <c:pt idx="548">
                  <c:v>-1688220</c:v>
                </c:pt>
                <c:pt idx="549">
                  <c:v>-1688220</c:v>
                </c:pt>
                <c:pt idx="550">
                  <c:v>-1688220</c:v>
                </c:pt>
                <c:pt idx="551">
                  <c:v>-1688220</c:v>
                </c:pt>
                <c:pt idx="552">
                  <c:v>-1688220</c:v>
                </c:pt>
                <c:pt idx="553">
                  <c:v>-1688220</c:v>
                </c:pt>
                <c:pt idx="554">
                  <c:v>-1688220</c:v>
                </c:pt>
                <c:pt idx="555">
                  <c:v>-1688220</c:v>
                </c:pt>
                <c:pt idx="556">
                  <c:v>-1688220</c:v>
                </c:pt>
                <c:pt idx="557">
                  <c:v>-1688220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898-4285-8B73-2BE89196C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818304"/>
        <c:axId val="138819840"/>
      </c:scatterChart>
      <c:scatterChart>
        <c:scatterStyle val="smoothMarker"/>
        <c:varyColors val="0"/>
        <c:ser>
          <c:idx val="1"/>
          <c:order val="1"/>
          <c:tx>
            <c:strRef>
              <c:f>'Tracking Graph (2016)'!$F$2</c:f>
              <c:strCache>
                <c:ptCount val="1"/>
                <c:pt idx="0">
                  <c:v>Expenses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4"/>
          </c:marker>
          <c:xVal>
            <c:numRef>
              <c:f>'Tracking Graph (2016)'!$B$3:$B$596</c:f>
              <c:numCache>
                <c:formatCode>[$-C09]dd\-mmm;@</c:formatCode>
                <c:ptCount val="594"/>
                <c:pt idx="0">
                  <c:v>42369</c:v>
                </c:pt>
              </c:numCache>
            </c:numRef>
          </c:xVal>
          <c:yVal>
            <c:numRef>
              <c:f>'Tracking Graph (2016)'!$F$3:$F$596</c:f>
              <c:numCache>
                <c:formatCode>"$"#,##0.00_);\("$"#,##0.00\)</c:formatCode>
                <c:ptCount val="594"/>
                <c:pt idx="0">
                  <c:v>-24172.34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898-4285-8B73-2BE89196C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835456"/>
        <c:axId val="138833920"/>
      </c:scatterChart>
      <c:valAx>
        <c:axId val="138818304"/>
        <c:scaling>
          <c:orientation val="minMax"/>
          <c:min val="42370"/>
        </c:scaling>
        <c:delete val="0"/>
        <c:axPos val="b"/>
        <c:numFmt formatCode="[$-C09]dd\-mmm;@" sourceLinked="1"/>
        <c:majorTickMark val="out"/>
        <c:minorTickMark val="none"/>
        <c:tickLblPos val="nextTo"/>
        <c:crossAx val="138819840"/>
        <c:crosses val="autoZero"/>
        <c:crossBetween val="midCat"/>
      </c:valAx>
      <c:valAx>
        <c:axId val="138819840"/>
        <c:scaling>
          <c:orientation val="minMax"/>
          <c:min val="14000"/>
        </c:scaling>
        <c:delete val="0"/>
        <c:axPos val="l"/>
        <c:majorGridlines/>
        <c:numFmt formatCode="&quot;$&quot;#,##0_);[Red]\(&quot;$&quot;#,##0\)" sourceLinked="0"/>
        <c:majorTickMark val="out"/>
        <c:minorTickMark val="none"/>
        <c:tickLblPos val="nextTo"/>
        <c:crossAx val="138818304"/>
        <c:crosses val="autoZero"/>
        <c:crossBetween val="midCat"/>
      </c:valAx>
      <c:valAx>
        <c:axId val="138833920"/>
        <c:scaling>
          <c:orientation val="minMax"/>
          <c:min val="0"/>
        </c:scaling>
        <c:delete val="0"/>
        <c:axPos val="r"/>
        <c:numFmt formatCode="&quot;$&quot;#,##0_);\(&quot;$&quot;#,##0\)" sourceLinked="0"/>
        <c:majorTickMark val="out"/>
        <c:minorTickMark val="none"/>
        <c:tickLblPos val="nextTo"/>
        <c:crossAx val="138835456"/>
        <c:crosses val="max"/>
        <c:crossBetween val="midCat"/>
      </c:valAx>
      <c:valAx>
        <c:axId val="138835456"/>
        <c:scaling>
          <c:orientation val="minMax"/>
        </c:scaling>
        <c:delete val="1"/>
        <c:axPos val="b"/>
        <c:numFmt formatCode="[$-C09]dd\-mmm;@" sourceLinked="1"/>
        <c:majorTickMark val="out"/>
        <c:minorTickMark val="none"/>
        <c:tickLblPos val="none"/>
        <c:crossAx val="138833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205740</xdr:colOff>
      <xdr:row>11</xdr:row>
      <xdr:rowOff>49530</xdr:rowOff>
    </xdr:from>
    <xdr:to>
      <xdr:col>14</xdr:col>
      <xdr:colOff>586740</xdr:colOff>
      <xdr:row>29</xdr:row>
      <xdr:rowOff>49530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workbookViewId="0">
      <selection activeCell="C18" sqref="C18"/>
    </sheetView>
  </sheetViews>
  <sheetFormatPr defaultColWidth="9.109375" defaultRowHeight="14.4" x14ac:dyDescent="0.3"/>
  <cols>
    <col min="1" max="1" width="23.88671875" style="86" bestFit="1" customWidth="1"/>
    <col min="2" max="2" width="15.6640625" style="86" customWidth="1"/>
    <col min="3" max="3" width="33.21875" style="86" bestFit="1" customWidth="1"/>
    <col min="4" max="4" width="15.6640625" style="86" customWidth="1"/>
    <col min="5" max="5" width="12.6640625" style="86" bestFit="1" customWidth="1"/>
    <col min="6" max="6" width="15.6640625" style="86" customWidth="1"/>
    <col min="7" max="8" width="9.109375" style="86"/>
    <col min="9" max="18" width="9.109375" style="150"/>
    <col min="19" max="16384" width="9.109375" style="86"/>
  </cols>
  <sheetData>
    <row r="1" spans="1:18" s="87" customFormat="1" ht="18" thickBot="1" x14ac:dyDescent="0.35">
      <c r="A1" s="52" t="s">
        <v>62</v>
      </c>
      <c r="B1" s="52"/>
      <c r="C1" s="52" t="str">
        <f>_xlfn.CONCAT(LEFT(C21,FIND(" ",C21)-1)," Gross Available")</f>
        <v>Fortnightly Gross Available</v>
      </c>
      <c r="D1" s="52" t="e">
        <f>D21</f>
        <v>#DIV/0!</v>
      </c>
      <c r="E1" s="52" t="s">
        <v>48</v>
      </c>
      <c r="F1" s="52" t="e">
        <f>D1-SUM(D$3:D$18)</f>
        <v>#DIV/0!</v>
      </c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8" s="88" customFormat="1" ht="7.5" customHeight="1" x14ac:dyDescent="0.3">
      <c r="A2" s="8" t="s">
        <v>39</v>
      </c>
      <c r="B2" s="7" t="s">
        <v>28</v>
      </c>
      <c r="C2" s="7" t="s">
        <v>40</v>
      </c>
      <c r="D2" s="7" t="str">
        <f>LEFT(C21,FIND(" ",C21)-1)</f>
        <v>Fortnightly</v>
      </c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18" x14ac:dyDescent="0.3">
      <c r="A3" s="91" t="s">
        <v>27</v>
      </c>
      <c r="B3" s="4"/>
      <c r="C3" s="91"/>
      <c r="D3" s="90">
        <f>B3*IF(C3=$Q$3,14,1)*IF(C3=$Q$4,10,1)*IF(C3=$Q$5,2,1)*IF(C3=$Q$7,0.5,1)*IF(C3=$Q$8,1/6.5,1)*IF(C3=$Q$9,1/26,1)*IF(C3=$Q$11,0,1)/(IF($D$2=$Q$6,2,1))</f>
        <v>0</v>
      </c>
      <c r="E3" s="91"/>
      <c r="F3" s="91"/>
      <c r="M3" s="150">
        <f>M4*52/2</f>
        <v>70826.599999999991</v>
      </c>
      <c r="N3" s="150">
        <f>M4*20</f>
        <v>54482</v>
      </c>
      <c r="Q3" s="150" t="s">
        <v>42</v>
      </c>
    </row>
    <row r="4" spans="1:18" s="91" customFormat="1" x14ac:dyDescent="0.3">
      <c r="A4" s="86" t="s">
        <v>49</v>
      </c>
      <c r="B4" s="4"/>
      <c r="C4" s="86"/>
      <c r="D4" s="90">
        <f t="shared" ref="D4:D19" si="0">B4*IF(C4=$Q$3,14,1)*IF(C4=$Q$4,10,1)*IF(C4=$Q$5,2,1)*IF(C4=$Q$7,0.5,1)*IF(C4=$Q$8,1/6.5,1)*IF(C4=$Q$9,1/26,1)*IF(C4=$Q$11,0,1)</f>
        <v>0</v>
      </c>
      <c r="E4" s="86"/>
      <c r="F4" s="89"/>
      <c r="I4" s="150"/>
      <c r="J4" s="150"/>
      <c r="K4" s="150"/>
      <c r="L4" s="150">
        <v>56389</v>
      </c>
      <c r="M4" s="150">
        <v>2724.1</v>
      </c>
      <c r="N4" s="150">
        <f>L4/52*2</f>
        <v>2168.8076923076924</v>
      </c>
      <c r="O4" s="150"/>
      <c r="P4" s="150"/>
      <c r="Q4" s="150" t="s">
        <v>47</v>
      </c>
      <c r="R4" s="150"/>
    </row>
    <row r="5" spans="1:18" x14ac:dyDescent="0.3">
      <c r="A5" s="86" t="s">
        <v>65</v>
      </c>
      <c r="B5" s="4"/>
      <c r="D5" s="90">
        <f t="shared" si="0"/>
        <v>0</v>
      </c>
      <c r="L5" s="150">
        <v>55665</v>
      </c>
      <c r="M5" s="150">
        <v>2134.1</v>
      </c>
      <c r="N5" s="150">
        <f>L5/52*2</f>
        <v>2140.9615384615386</v>
      </c>
      <c r="Q5" s="150" t="s">
        <v>43</v>
      </c>
    </row>
    <row r="6" spans="1:18" x14ac:dyDescent="0.3">
      <c r="B6" s="4"/>
      <c r="D6" s="90">
        <f t="shared" si="0"/>
        <v>0</v>
      </c>
      <c r="M6" s="150">
        <f>M5*52/2</f>
        <v>55486.6</v>
      </c>
      <c r="Q6" s="150" t="s">
        <v>41</v>
      </c>
    </row>
    <row r="7" spans="1:18" x14ac:dyDescent="0.3">
      <c r="A7" s="147"/>
      <c r="B7" s="4"/>
      <c r="D7" s="90">
        <f t="shared" si="0"/>
        <v>0</v>
      </c>
      <c r="Q7" s="150" t="s">
        <v>44</v>
      </c>
    </row>
    <row r="8" spans="1:18" x14ac:dyDescent="0.3">
      <c r="A8" s="147"/>
      <c r="B8" s="4"/>
      <c r="D8" s="90">
        <f t="shared" si="0"/>
        <v>0</v>
      </c>
      <c r="Q8" s="150" t="s">
        <v>45</v>
      </c>
    </row>
    <row r="9" spans="1:18" x14ac:dyDescent="0.3">
      <c r="A9" s="147"/>
      <c r="B9" s="4"/>
      <c r="D9" s="90">
        <f t="shared" si="0"/>
        <v>0</v>
      </c>
      <c r="L9" s="150">
        <f>L4+3989</f>
        <v>60378</v>
      </c>
      <c r="M9" s="150">
        <f>L9/52*2</f>
        <v>2322.2307692307691</v>
      </c>
      <c r="Q9" s="150" t="s">
        <v>46</v>
      </c>
    </row>
    <row r="10" spans="1:18" x14ac:dyDescent="0.3">
      <c r="B10" s="4"/>
      <c r="D10" s="90">
        <f t="shared" si="0"/>
        <v>0</v>
      </c>
      <c r="L10" s="150">
        <f>L5+3989</f>
        <v>59654</v>
      </c>
      <c r="M10" s="150">
        <f>L10/52*2</f>
        <v>2294.3846153846152</v>
      </c>
    </row>
    <row r="11" spans="1:18" x14ac:dyDescent="0.3">
      <c r="B11" s="4"/>
      <c r="D11" s="90">
        <f t="shared" si="0"/>
        <v>0</v>
      </c>
    </row>
    <row r="12" spans="1:18" x14ac:dyDescent="0.3">
      <c r="B12" s="4"/>
      <c r="D12" s="90">
        <f t="shared" si="0"/>
        <v>0</v>
      </c>
    </row>
    <row r="13" spans="1:18" x14ac:dyDescent="0.3">
      <c r="B13" s="4"/>
      <c r="D13" s="90">
        <f t="shared" si="0"/>
        <v>0</v>
      </c>
      <c r="N13" s="150">
        <f>M5/L5</f>
        <v>3.8338273601006015E-2</v>
      </c>
    </row>
    <row r="14" spans="1:18" x14ac:dyDescent="0.3">
      <c r="B14" s="4"/>
      <c r="D14" s="90">
        <f t="shared" si="0"/>
        <v>0</v>
      </c>
      <c r="N14" s="150">
        <f>L10*N13</f>
        <v>2287.0313733944126</v>
      </c>
    </row>
    <row r="15" spans="1:18" s="113" customFormat="1" x14ac:dyDescent="0.3">
      <c r="B15" s="4"/>
      <c r="D15" s="90"/>
      <c r="I15" s="150"/>
      <c r="J15" s="150"/>
      <c r="K15" s="150"/>
      <c r="L15" s="150"/>
      <c r="M15" s="150"/>
      <c r="N15" s="150"/>
      <c r="O15" s="150"/>
      <c r="P15" s="150"/>
      <c r="Q15" s="150"/>
      <c r="R15" s="150"/>
    </row>
    <row r="16" spans="1:18" s="113" customFormat="1" x14ac:dyDescent="0.3">
      <c r="B16" s="4"/>
      <c r="D16" s="90"/>
      <c r="I16" s="150"/>
      <c r="J16" s="150"/>
      <c r="K16" s="150"/>
      <c r="L16" s="150"/>
      <c r="M16" s="150"/>
      <c r="N16" s="150"/>
      <c r="O16" s="150"/>
      <c r="P16" s="150"/>
      <c r="Q16" s="150"/>
      <c r="R16" s="150"/>
    </row>
    <row r="17" spans="1:18" s="113" customFormat="1" x14ac:dyDescent="0.3">
      <c r="B17" s="4"/>
      <c r="D17" s="90"/>
      <c r="I17" s="150"/>
      <c r="J17" s="150"/>
      <c r="K17" s="150"/>
      <c r="L17" s="150"/>
      <c r="M17" s="150"/>
      <c r="N17" s="150"/>
      <c r="O17" s="150"/>
      <c r="P17" s="150"/>
      <c r="Q17" s="150"/>
      <c r="R17" s="150"/>
    </row>
    <row r="18" spans="1:18" x14ac:dyDescent="0.3">
      <c r="B18" s="4"/>
      <c r="D18" s="90">
        <f t="shared" si="0"/>
        <v>0</v>
      </c>
    </row>
    <row r="19" spans="1:18" x14ac:dyDescent="0.3">
      <c r="B19" s="4"/>
      <c r="D19" s="90">
        <f t="shared" si="0"/>
        <v>0</v>
      </c>
    </row>
    <row r="20" spans="1:18" ht="18" thickBot="1" x14ac:dyDescent="0.35">
      <c r="A20" s="141"/>
      <c r="B20" s="141"/>
      <c r="C20" s="141"/>
      <c r="D20" s="141"/>
      <c r="E20" s="142"/>
      <c r="F20" s="142"/>
      <c r="K20" s="150" t="s">
        <v>55</v>
      </c>
      <c r="L20" s="150" t="s">
        <v>26</v>
      </c>
      <c r="M20" s="150" t="s">
        <v>50</v>
      </c>
      <c r="N20" s="150" t="s">
        <v>25</v>
      </c>
    </row>
    <row r="21" spans="1:18" ht="18" thickBot="1" x14ac:dyDescent="0.35">
      <c r="A21" s="145" t="s">
        <v>64</v>
      </c>
      <c r="B21" s="146"/>
      <c r="C21" s="52" t="s">
        <v>61</v>
      </c>
      <c r="D21" s="111" t="e">
        <f>AVERAGE(D23:D74)</f>
        <v>#DIV/0!</v>
      </c>
      <c r="E21" s="143"/>
      <c r="J21" s="150">
        <f>14*30</f>
        <v>420</v>
      </c>
      <c r="K21" s="150">
        <f>14*25</f>
        <v>350</v>
      </c>
      <c r="L21" s="150">
        <f>20*14</f>
        <v>280</v>
      </c>
    </row>
    <row r="22" spans="1:18" s="87" customFormat="1" ht="9" customHeight="1" x14ac:dyDescent="0.3">
      <c r="A22" s="8" t="str">
        <f>LEFT(C21,FIND(" ",C21)-3)</f>
        <v>Fortnight</v>
      </c>
      <c r="B22" s="7" t="s">
        <v>63</v>
      </c>
      <c r="C22" s="7" t="s">
        <v>13</v>
      </c>
      <c r="D22" s="23" t="s">
        <v>48</v>
      </c>
      <c r="E22" s="144"/>
      <c r="F22" s="88"/>
      <c r="I22" s="148"/>
      <c r="J22" s="148"/>
      <c r="K22" s="148"/>
      <c r="L22" s="148"/>
      <c r="M22" s="148"/>
      <c r="N22" s="148"/>
      <c r="O22" s="148"/>
      <c r="P22" s="148"/>
      <c r="Q22" s="148"/>
      <c r="R22" s="148"/>
    </row>
    <row r="23" spans="1:18" s="88" customFormat="1" x14ac:dyDescent="0.3">
      <c r="A23" s="114"/>
      <c r="B23" s="4"/>
      <c r="C23" s="4"/>
      <c r="D23" s="90"/>
      <c r="E23" s="86"/>
      <c r="F23" s="86"/>
      <c r="G23" s="86"/>
      <c r="I23" s="149"/>
      <c r="J23" s="149"/>
      <c r="K23" s="149"/>
      <c r="L23" s="149"/>
      <c r="M23" s="149"/>
      <c r="N23" s="149"/>
      <c r="O23" s="149"/>
      <c r="P23" s="149"/>
      <c r="Q23" s="150"/>
      <c r="R23" s="149"/>
    </row>
    <row r="24" spans="1:18" x14ac:dyDescent="0.3">
      <c r="A24" s="97"/>
      <c r="B24" s="4"/>
      <c r="C24" s="4"/>
      <c r="D24" s="90"/>
    </row>
    <row r="25" spans="1:18" x14ac:dyDescent="0.3">
      <c r="A25" s="97"/>
      <c r="B25" s="4"/>
      <c r="C25" s="4"/>
      <c r="D25" s="90"/>
      <c r="Q25" s="150" t="s">
        <v>60</v>
      </c>
    </row>
    <row r="26" spans="1:18" x14ac:dyDescent="0.3">
      <c r="B26" s="4"/>
      <c r="D26" s="90"/>
      <c r="Q26" s="150" t="s">
        <v>61</v>
      </c>
    </row>
    <row r="27" spans="1:18" x14ac:dyDescent="0.3">
      <c r="B27" s="4"/>
      <c r="D27" s="90"/>
    </row>
    <row r="28" spans="1:18" x14ac:dyDescent="0.3">
      <c r="B28" s="4"/>
      <c r="D28" s="90"/>
    </row>
    <row r="29" spans="1:18" x14ac:dyDescent="0.3">
      <c r="B29" s="4"/>
      <c r="D29" s="90"/>
    </row>
    <row r="30" spans="1:18" x14ac:dyDescent="0.3">
      <c r="B30" s="4"/>
      <c r="D30" s="90"/>
    </row>
    <row r="31" spans="1:18" x14ac:dyDescent="0.3">
      <c r="B31" s="4"/>
      <c r="D31" s="90"/>
    </row>
    <row r="32" spans="1:18" x14ac:dyDescent="0.3">
      <c r="B32" s="4"/>
      <c r="D32" s="90"/>
    </row>
    <row r="33" spans="2:4" x14ac:dyDescent="0.3">
      <c r="B33" s="4"/>
      <c r="D33" s="90"/>
    </row>
    <row r="34" spans="2:4" x14ac:dyDescent="0.3">
      <c r="B34" s="4"/>
      <c r="D34" s="90"/>
    </row>
    <row r="35" spans="2:4" x14ac:dyDescent="0.3">
      <c r="B35" s="4"/>
      <c r="D35" s="90"/>
    </row>
    <row r="36" spans="2:4" x14ac:dyDescent="0.3">
      <c r="B36" s="4"/>
      <c r="D36" s="90"/>
    </row>
    <row r="37" spans="2:4" x14ac:dyDescent="0.3">
      <c r="B37" s="4"/>
      <c r="D37" s="90"/>
    </row>
    <row r="38" spans="2:4" x14ac:dyDescent="0.3">
      <c r="B38" s="4"/>
      <c r="D38" s="90"/>
    </row>
    <row r="39" spans="2:4" x14ac:dyDescent="0.3">
      <c r="B39" s="4"/>
      <c r="D39" s="90"/>
    </row>
    <row r="40" spans="2:4" x14ac:dyDescent="0.3">
      <c r="B40" s="4"/>
      <c r="D40" s="90"/>
    </row>
    <row r="41" spans="2:4" x14ac:dyDescent="0.3">
      <c r="B41" s="4"/>
      <c r="D41" s="90"/>
    </row>
    <row r="42" spans="2:4" x14ac:dyDescent="0.3">
      <c r="B42" s="4"/>
      <c r="D42" s="90"/>
    </row>
    <row r="43" spans="2:4" x14ac:dyDescent="0.3">
      <c r="B43" s="4"/>
      <c r="D43" s="90"/>
    </row>
    <row r="44" spans="2:4" x14ac:dyDescent="0.3">
      <c r="B44" s="4"/>
      <c r="D44" s="90"/>
    </row>
    <row r="45" spans="2:4" x14ac:dyDescent="0.3">
      <c r="B45" s="4"/>
      <c r="D45" s="90"/>
    </row>
    <row r="46" spans="2:4" x14ac:dyDescent="0.3">
      <c r="B46" s="4"/>
      <c r="D46" s="90"/>
    </row>
    <row r="47" spans="2:4" x14ac:dyDescent="0.3">
      <c r="B47" s="4"/>
      <c r="D47" s="90"/>
    </row>
    <row r="48" spans="2:4" x14ac:dyDescent="0.3">
      <c r="B48" s="4"/>
      <c r="D48" s="90"/>
    </row>
    <row r="49" spans="2:4" x14ac:dyDescent="0.3">
      <c r="B49" s="4"/>
      <c r="D49" s="90"/>
    </row>
    <row r="50" spans="2:4" x14ac:dyDescent="0.3">
      <c r="B50" s="4"/>
      <c r="D50" s="90"/>
    </row>
    <row r="51" spans="2:4" x14ac:dyDescent="0.3">
      <c r="B51" s="4"/>
      <c r="D51" s="90"/>
    </row>
    <row r="52" spans="2:4" x14ac:dyDescent="0.3">
      <c r="B52" s="4"/>
      <c r="D52" s="90"/>
    </row>
    <row r="53" spans="2:4" x14ac:dyDescent="0.3">
      <c r="B53" s="4"/>
      <c r="D53" s="90"/>
    </row>
    <row r="54" spans="2:4" x14ac:dyDescent="0.3">
      <c r="B54" s="4"/>
      <c r="D54" s="90"/>
    </row>
    <row r="55" spans="2:4" x14ac:dyDescent="0.3">
      <c r="B55" s="4"/>
      <c r="D55" s="90"/>
    </row>
    <row r="56" spans="2:4" x14ac:dyDescent="0.3">
      <c r="B56" s="4"/>
      <c r="D56" s="90"/>
    </row>
    <row r="57" spans="2:4" x14ac:dyDescent="0.3">
      <c r="B57" s="4"/>
      <c r="D57" s="90"/>
    </row>
    <row r="58" spans="2:4" x14ac:dyDescent="0.3">
      <c r="B58" s="4"/>
      <c r="D58" s="90"/>
    </row>
    <row r="59" spans="2:4" x14ac:dyDescent="0.3">
      <c r="B59" s="4"/>
      <c r="D59" s="90"/>
    </row>
    <row r="60" spans="2:4" x14ac:dyDescent="0.3">
      <c r="B60" s="4"/>
      <c r="D60" s="90"/>
    </row>
    <row r="61" spans="2:4" x14ac:dyDescent="0.3">
      <c r="B61" s="4"/>
      <c r="D61" s="90"/>
    </row>
    <row r="62" spans="2:4" x14ac:dyDescent="0.3">
      <c r="B62" s="4"/>
      <c r="D62" s="90"/>
    </row>
    <row r="63" spans="2:4" x14ac:dyDescent="0.3">
      <c r="B63" s="4"/>
      <c r="D63" s="90"/>
    </row>
    <row r="64" spans="2:4" x14ac:dyDescent="0.3">
      <c r="B64" s="4"/>
      <c r="D64" s="90"/>
    </row>
    <row r="65" spans="2:4" x14ac:dyDescent="0.3">
      <c r="B65" s="4"/>
      <c r="D65" s="90"/>
    </row>
    <row r="66" spans="2:4" x14ac:dyDescent="0.3">
      <c r="B66" s="4"/>
      <c r="D66" s="90"/>
    </row>
    <row r="67" spans="2:4" x14ac:dyDescent="0.3">
      <c r="B67" s="4"/>
      <c r="D67" s="90"/>
    </row>
    <row r="68" spans="2:4" x14ac:dyDescent="0.3">
      <c r="B68" s="4"/>
      <c r="D68" s="90"/>
    </row>
    <row r="69" spans="2:4" x14ac:dyDescent="0.3">
      <c r="B69" s="4"/>
      <c r="D69" s="90"/>
    </row>
    <row r="70" spans="2:4" x14ac:dyDescent="0.3">
      <c r="B70" s="4"/>
      <c r="D70" s="90"/>
    </row>
    <row r="71" spans="2:4" x14ac:dyDescent="0.3">
      <c r="B71" s="4"/>
      <c r="D71" s="90"/>
    </row>
    <row r="72" spans="2:4" x14ac:dyDescent="0.3">
      <c r="B72" s="4"/>
      <c r="D72" s="90"/>
    </row>
    <row r="73" spans="2:4" x14ac:dyDescent="0.3">
      <c r="B73" s="4"/>
      <c r="D73" s="90"/>
    </row>
    <row r="74" spans="2:4" x14ac:dyDescent="0.3">
      <c r="B74" s="4"/>
      <c r="D74" s="90"/>
    </row>
    <row r="75" spans="2:4" x14ac:dyDescent="0.3">
      <c r="B75" s="4"/>
      <c r="D75" s="90"/>
    </row>
    <row r="76" spans="2:4" x14ac:dyDescent="0.3">
      <c r="B76" s="4"/>
      <c r="D76" s="90"/>
    </row>
    <row r="77" spans="2:4" x14ac:dyDescent="0.3">
      <c r="B77" s="4"/>
      <c r="D77" s="90"/>
    </row>
    <row r="78" spans="2:4" x14ac:dyDescent="0.3">
      <c r="B78" s="4"/>
      <c r="D78" s="90"/>
    </row>
    <row r="79" spans="2:4" x14ac:dyDescent="0.3">
      <c r="B79" s="4"/>
      <c r="D79" s="90"/>
    </row>
    <row r="80" spans="2:4" x14ac:dyDescent="0.3">
      <c r="B80" s="4"/>
      <c r="D80" s="90"/>
    </row>
    <row r="81" spans="2:4" x14ac:dyDescent="0.3">
      <c r="B81" s="4"/>
      <c r="D81" s="90"/>
    </row>
    <row r="82" spans="2:4" x14ac:dyDescent="0.3">
      <c r="B82" s="4"/>
      <c r="D82" s="90"/>
    </row>
    <row r="83" spans="2:4" x14ac:dyDescent="0.3">
      <c r="B83" s="4"/>
      <c r="D83" s="90"/>
    </row>
    <row r="84" spans="2:4" x14ac:dyDescent="0.3">
      <c r="B84" s="4"/>
      <c r="D84" s="90"/>
    </row>
    <row r="85" spans="2:4" x14ac:dyDescent="0.3">
      <c r="B85" s="4"/>
      <c r="D85" s="90"/>
    </row>
    <row r="86" spans="2:4" x14ac:dyDescent="0.3">
      <c r="B86" s="4"/>
      <c r="D86" s="90"/>
    </row>
    <row r="87" spans="2:4" x14ac:dyDescent="0.3">
      <c r="B87" s="4"/>
      <c r="D87" s="90"/>
    </row>
    <row r="88" spans="2:4" x14ac:dyDescent="0.3">
      <c r="B88" s="4"/>
      <c r="D88" s="90"/>
    </row>
    <row r="89" spans="2:4" x14ac:dyDescent="0.3">
      <c r="B89" s="4"/>
      <c r="D89" s="90"/>
    </row>
    <row r="90" spans="2:4" x14ac:dyDescent="0.3">
      <c r="B90" s="4"/>
      <c r="D90" s="90"/>
    </row>
    <row r="91" spans="2:4" x14ac:dyDescent="0.3">
      <c r="B91" s="4"/>
      <c r="D91" s="90"/>
    </row>
    <row r="92" spans="2:4" x14ac:dyDescent="0.3">
      <c r="B92" s="4"/>
      <c r="D92" s="90"/>
    </row>
    <row r="93" spans="2:4" x14ac:dyDescent="0.3">
      <c r="B93" s="4"/>
      <c r="D93" s="90"/>
    </row>
    <row r="94" spans="2:4" x14ac:dyDescent="0.3">
      <c r="B94" s="4"/>
      <c r="D94" s="90"/>
    </row>
    <row r="95" spans="2:4" x14ac:dyDescent="0.3">
      <c r="B95" s="4"/>
      <c r="D95" s="90"/>
    </row>
    <row r="96" spans="2:4" x14ac:dyDescent="0.3">
      <c r="B96" s="4"/>
      <c r="D96" s="90"/>
    </row>
    <row r="97" spans="2:4" x14ac:dyDescent="0.3">
      <c r="B97" s="4"/>
      <c r="D97" s="90"/>
    </row>
    <row r="98" spans="2:4" x14ac:dyDescent="0.3">
      <c r="B98" s="4"/>
      <c r="D98" s="90"/>
    </row>
    <row r="99" spans="2:4" x14ac:dyDescent="0.3">
      <c r="B99" s="4"/>
      <c r="D99" s="90"/>
    </row>
    <row r="100" spans="2:4" x14ac:dyDescent="0.3">
      <c r="B100" s="4"/>
      <c r="D100" s="90"/>
    </row>
    <row r="101" spans="2:4" x14ac:dyDescent="0.3">
      <c r="B101" s="4"/>
      <c r="D101" s="90"/>
    </row>
    <row r="102" spans="2:4" x14ac:dyDescent="0.3">
      <c r="B102" s="4"/>
      <c r="D102" s="90"/>
    </row>
    <row r="103" spans="2:4" x14ac:dyDescent="0.3">
      <c r="B103" s="4"/>
      <c r="D103" s="90"/>
    </row>
    <row r="104" spans="2:4" x14ac:dyDescent="0.3">
      <c r="B104" s="4"/>
      <c r="D104" s="90"/>
    </row>
    <row r="105" spans="2:4" x14ac:dyDescent="0.3">
      <c r="B105" s="4"/>
      <c r="D105" s="90"/>
    </row>
    <row r="106" spans="2:4" x14ac:dyDescent="0.3">
      <c r="B106" s="4"/>
      <c r="D106" s="90"/>
    </row>
    <row r="107" spans="2:4" x14ac:dyDescent="0.3">
      <c r="B107" s="4"/>
      <c r="D107" s="90"/>
    </row>
    <row r="108" spans="2:4" x14ac:dyDescent="0.3">
      <c r="B108" s="4"/>
      <c r="D108" s="90"/>
    </row>
    <row r="109" spans="2:4" x14ac:dyDescent="0.3">
      <c r="B109" s="4"/>
      <c r="D109" s="90"/>
    </row>
    <row r="110" spans="2:4" x14ac:dyDescent="0.3">
      <c r="B110" s="4"/>
      <c r="D110" s="90"/>
    </row>
    <row r="111" spans="2:4" x14ac:dyDescent="0.3">
      <c r="B111" s="4"/>
      <c r="D111" s="90"/>
    </row>
    <row r="112" spans="2:4" x14ac:dyDescent="0.3">
      <c r="B112" s="4"/>
      <c r="D112" s="90"/>
    </row>
    <row r="113" spans="2:4" x14ac:dyDescent="0.3">
      <c r="B113" s="4"/>
      <c r="D113" s="90"/>
    </row>
    <row r="114" spans="2:4" x14ac:dyDescent="0.3">
      <c r="B114" s="4"/>
      <c r="D114" s="90"/>
    </row>
    <row r="115" spans="2:4" x14ac:dyDescent="0.3">
      <c r="B115" s="4"/>
      <c r="D115" s="90"/>
    </row>
    <row r="116" spans="2:4" x14ac:dyDescent="0.3">
      <c r="B116" s="4"/>
      <c r="D116" s="90"/>
    </row>
    <row r="117" spans="2:4" x14ac:dyDescent="0.3">
      <c r="B117" s="4"/>
      <c r="D117" s="90"/>
    </row>
    <row r="118" spans="2:4" x14ac:dyDescent="0.3">
      <c r="B118" s="4"/>
      <c r="D118" s="90"/>
    </row>
    <row r="119" spans="2:4" x14ac:dyDescent="0.3">
      <c r="B119" s="4"/>
      <c r="D119" s="90"/>
    </row>
    <row r="120" spans="2:4" x14ac:dyDescent="0.3">
      <c r="B120" s="4"/>
      <c r="D120" s="90"/>
    </row>
    <row r="121" spans="2:4" x14ac:dyDescent="0.3">
      <c r="B121" s="4"/>
      <c r="D121" s="90"/>
    </row>
    <row r="122" spans="2:4" x14ac:dyDescent="0.3">
      <c r="B122" s="4"/>
      <c r="D122" s="90"/>
    </row>
    <row r="123" spans="2:4" x14ac:dyDescent="0.3">
      <c r="B123" s="4"/>
      <c r="D123" s="90"/>
    </row>
    <row r="124" spans="2:4" x14ac:dyDescent="0.3">
      <c r="B124" s="4"/>
      <c r="D124" s="90"/>
    </row>
    <row r="125" spans="2:4" x14ac:dyDescent="0.3">
      <c r="B125" s="4"/>
      <c r="D125" s="90"/>
    </row>
    <row r="126" spans="2:4" x14ac:dyDescent="0.3">
      <c r="B126" s="4"/>
      <c r="D126" s="90"/>
    </row>
    <row r="127" spans="2:4" x14ac:dyDescent="0.3">
      <c r="B127" s="4"/>
      <c r="D127" s="90"/>
    </row>
    <row r="128" spans="2:4" x14ac:dyDescent="0.3">
      <c r="B128" s="4"/>
      <c r="D128" s="90"/>
    </row>
    <row r="129" spans="2:4" x14ac:dyDescent="0.3">
      <c r="B129" s="4"/>
      <c r="D129" s="90"/>
    </row>
    <row r="130" spans="2:4" x14ac:dyDescent="0.3">
      <c r="B130" s="4"/>
      <c r="D130" s="90"/>
    </row>
    <row r="131" spans="2:4" x14ac:dyDescent="0.3">
      <c r="B131" s="4"/>
      <c r="D131" s="90"/>
    </row>
    <row r="132" spans="2:4" x14ac:dyDescent="0.3">
      <c r="B132" s="4"/>
      <c r="D132" s="90"/>
    </row>
    <row r="133" spans="2:4" x14ac:dyDescent="0.3">
      <c r="B133" s="4"/>
      <c r="D133" s="90"/>
    </row>
    <row r="134" spans="2:4" x14ac:dyDescent="0.3">
      <c r="B134" s="4"/>
      <c r="D134" s="90"/>
    </row>
    <row r="135" spans="2:4" x14ac:dyDescent="0.3">
      <c r="B135" s="4"/>
      <c r="D135" s="90"/>
    </row>
    <row r="136" spans="2:4" x14ac:dyDescent="0.3">
      <c r="B136" s="4"/>
      <c r="D136" s="90"/>
    </row>
    <row r="137" spans="2:4" x14ac:dyDescent="0.3">
      <c r="B137" s="4"/>
      <c r="D137" s="90"/>
    </row>
    <row r="138" spans="2:4" x14ac:dyDescent="0.3">
      <c r="B138" s="4"/>
      <c r="D138" s="90"/>
    </row>
    <row r="139" spans="2:4" x14ac:dyDescent="0.3">
      <c r="B139" s="4"/>
      <c r="D139" s="90"/>
    </row>
    <row r="140" spans="2:4" x14ac:dyDescent="0.3">
      <c r="B140" s="4"/>
      <c r="D140" s="90"/>
    </row>
    <row r="141" spans="2:4" x14ac:dyDescent="0.3">
      <c r="B141" s="4"/>
      <c r="D141" s="90"/>
    </row>
    <row r="142" spans="2:4" x14ac:dyDescent="0.3">
      <c r="B142" s="4"/>
      <c r="D142" s="90"/>
    </row>
    <row r="143" spans="2:4" x14ac:dyDescent="0.3">
      <c r="B143" s="4"/>
      <c r="D143" s="90"/>
    </row>
    <row r="144" spans="2:4" x14ac:dyDescent="0.3">
      <c r="B144" s="4"/>
      <c r="D144" s="90"/>
    </row>
    <row r="145" spans="2:4" x14ac:dyDescent="0.3">
      <c r="B145" s="4"/>
      <c r="D145" s="90"/>
    </row>
    <row r="146" spans="2:4" x14ac:dyDescent="0.3">
      <c r="B146" s="4"/>
      <c r="D146" s="90"/>
    </row>
    <row r="147" spans="2:4" x14ac:dyDescent="0.3">
      <c r="B147" s="4"/>
      <c r="D147" s="90"/>
    </row>
    <row r="148" spans="2:4" x14ac:dyDescent="0.3">
      <c r="B148" s="4"/>
      <c r="D148" s="90"/>
    </row>
    <row r="149" spans="2:4" x14ac:dyDescent="0.3">
      <c r="B149" s="4"/>
      <c r="D149" s="90"/>
    </row>
    <row r="150" spans="2:4" x14ac:dyDescent="0.3">
      <c r="B150" s="4"/>
      <c r="D150" s="90"/>
    </row>
    <row r="151" spans="2:4" x14ac:dyDescent="0.3">
      <c r="B151" s="4"/>
      <c r="D151" s="90"/>
    </row>
    <row r="152" spans="2:4" x14ac:dyDescent="0.3">
      <c r="B152" s="4"/>
      <c r="D152" s="90"/>
    </row>
    <row r="153" spans="2:4" x14ac:dyDescent="0.3">
      <c r="B153" s="4"/>
      <c r="D153" s="90"/>
    </row>
    <row r="154" spans="2:4" x14ac:dyDescent="0.3">
      <c r="B154" s="4"/>
      <c r="D154" s="90"/>
    </row>
    <row r="155" spans="2:4" x14ac:dyDescent="0.3">
      <c r="B155" s="4"/>
      <c r="D155" s="90"/>
    </row>
    <row r="156" spans="2:4" x14ac:dyDescent="0.3">
      <c r="B156" s="4"/>
      <c r="D156" s="90"/>
    </row>
    <row r="157" spans="2:4" x14ac:dyDescent="0.3">
      <c r="B157" s="4"/>
      <c r="D157" s="90"/>
    </row>
    <row r="158" spans="2:4" x14ac:dyDescent="0.3">
      <c r="B158" s="4"/>
      <c r="D158" s="90"/>
    </row>
    <row r="159" spans="2:4" x14ac:dyDescent="0.3">
      <c r="B159" s="4"/>
      <c r="D159" s="90"/>
    </row>
    <row r="160" spans="2:4" x14ac:dyDescent="0.3">
      <c r="B160" s="4"/>
      <c r="D160" s="90"/>
    </row>
    <row r="161" spans="2:4" x14ac:dyDescent="0.3">
      <c r="B161" s="4"/>
      <c r="D161" s="90"/>
    </row>
    <row r="162" spans="2:4" x14ac:dyDescent="0.3">
      <c r="B162" s="4"/>
      <c r="D162" s="90"/>
    </row>
    <row r="163" spans="2:4" x14ac:dyDescent="0.3">
      <c r="B163" s="4"/>
      <c r="D163" s="90"/>
    </row>
    <row r="164" spans="2:4" x14ac:dyDescent="0.3">
      <c r="B164" s="4"/>
      <c r="D164" s="90"/>
    </row>
    <row r="165" spans="2:4" x14ac:dyDescent="0.3">
      <c r="B165" s="4"/>
      <c r="D165" s="90"/>
    </row>
    <row r="166" spans="2:4" x14ac:dyDescent="0.3">
      <c r="B166" s="4"/>
      <c r="D166" s="90"/>
    </row>
    <row r="167" spans="2:4" x14ac:dyDescent="0.3">
      <c r="B167" s="4"/>
      <c r="D167" s="90"/>
    </row>
    <row r="168" spans="2:4" x14ac:dyDescent="0.3">
      <c r="B168" s="4"/>
      <c r="D168" s="90"/>
    </row>
    <row r="169" spans="2:4" x14ac:dyDescent="0.3">
      <c r="B169" s="4"/>
      <c r="D169" s="90"/>
    </row>
    <row r="170" spans="2:4" x14ac:dyDescent="0.3">
      <c r="B170" s="4"/>
      <c r="D170" s="90"/>
    </row>
    <row r="171" spans="2:4" x14ac:dyDescent="0.3">
      <c r="B171" s="4"/>
      <c r="D171" s="90"/>
    </row>
    <row r="172" spans="2:4" x14ac:dyDescent="0.3">
      <c r="B172" s="4"/>
      <c r="D172" s="90"/>
    </row>
    <row r="173" spans="2:4" x14ac:dyDescent="0.3">
      <c r="B173" s="4"/>
      <c r="D173" s="90"/>
    </row>
    <row r="174" spans="2:4" x14ac:dyDescent="0.3">
      <c r="B174" s="4"/>
      <c r="D174" s="90"/>
    </row>
    <row r="175" spans="2:4" x14ac:dyDescent="0.3">
      <c r="B175" s="4"/>
      <c r="D175" s="90"/>
    </row>
    <row r="176" spans="2:4" x14ac:dyDescent="0.3">
      <c r="B176" s="4"/>
      <c r="D176" s="90"/>
    </row>
    <row r="177" spans="2:4" x14ac:dyDescent="0.3">
      <c r="B177" s="4"/>
      <c r="D177" s="90"/>
    </row>
    <row r="178" spans="2:4" x14ac:dyDescent="0.3">
      <c r="B178" s="4"/>
      <c r="D178" s="90"/>
    </row>
    <row r="179" spans="2:4" x14ac:dyDescent="0.3">
      <c r="B179" s="4"/>
      <c r="D179" s="90"/>
    </row>
    <row r="180" spans="2:4" x14ac:dyDescent="0.3">
      <c r="B180" s="4"/>
      <c r="D180" s="90"/>
    </row>
    <row r="181" spans="2:4" x14ac:dyDescent="0.3">
      <c r="B181" s="4"/>
      <c r="D181" s="90"/>
    </row>
    <row r="182" spans="2:4" x14ac:dyDescent="0.3">
      <c r="B182" s="4"/>
      <c r="D182" s="90"/>
    </row>
    <row r="183" spans="2:4" x14ac:dyDescent="0.3">
      <c r="B183" s="4"/>
      <c r="D183" s="90"/>
    </row>
    <row r="184" spans="2:4" x14ac:dyDescent="0.3">
      <c r="B184" s="4"/>
      <c r="D184" s="90"/>
    </row>
    <row r="185" spans="2:4" x14ac:dyDescent="0.3">
      <c r="B185" s="4"/>
      <c r="D185" s="90"/>
    </row>
    <row r="186" spans="2:4" x14ac:dyDescent="0.3">
      <c r="B186" s="4"/>
      <c r="D186" s="90"/>
    </row>
    <row r="187" spans="2:4" x14ac:dyDescent="0.3">
      <c r="B187" s="4"/>
      <c r="D187" s="90"/>
    </row>
    <row r="188" spans="2:4" x14ac:dyDescent="0.3">
      <c r="B188" s="4"/>
      <c r="D188" s="90"/>
    </row>
    <row r="189" spans="2:4" x14ac:dyDescent="0.3">
      <c r="B189" s="4"/>
      <c r="D189" s="90"/>
    </row>
    <row r="190" spans="2:4" x14ac:dyDescent="0.3">
      <c r="B190" s="4"/>
      <c r="D190" s="90"/>
    </row>
    <row r="191" spans="2:4" x14ac:dyDescent="0.3">
      <c r="B191" s="4"/>
      <c r="D191" s="90"/>
    </row>
    <row r="192" spans="2:4" x14ac:dyDescent="0.3">
      <c r="B192" s="4"/>
      <c r="D192" s="90"/>
    </row>
    <row r="193" spans="2:4" x14ac:dyDescent="0.3">
      <c r="B193" s="4"/>
      <c r="D193" s="90"/>
    </row>
    <row r="194" spans="2:4" x14ac:dyDescent="0.3">
      <c r="B194" s="4"/>
      <c r="D194" s="90"/>
    </row>
    <row r="195" spans="2:4" x14ac:dyDescent="0.3">
      <c r="B195" s="4"/>
      <c r="D195" s="90"/>
    </row>
    <row r="196" spans="2:4" x14ac:dyDescent="0.3">
      <c r="B196" s="4"/>
      <c r="D196" s="90"/>
    </row>
    <row r="197" spans="2:4" x14ac:dyDescent="0.3">
      <c r="B197" s="4"/>
      <c r="D197" s="90"/>
    </row>
    <row r="198" spans="2:4" x14ac:dyDescent="0.3">
      <c r="B198" s="4"/>
      <c r="D198" s="90"/>
    </row>
    <row r="199" spans="2:4" x14ac:dyDescent="0.3">
      <c r="B199" s="4"/>
      <c r="D199" s="90"/>
    </row>
    <row r="200" spans="2:4" x14ac:dyDescent="0.3">
      <c r="B200" s="4"/>
      <c r="D200" s="90"/>
    </row>
    <row r="201" spans="2:4" x14ac:dyDescent="0.3">
      <c r="B201" s="4"/>
      <c r="D201" s="90"/>
    </row>
    <row r="202" spans="2:4" x14ac:dyDescent="0.3">
      <c r="B202" s="4"/>
      <c r="D202" s="90"/>
    </row>
    <row r="203" spans="2:4" x14ac:dyDescent="0.3">
      <c r="B203" s="4"/>
      <c r="D203" s="90"/>
    </row>
    <row r="204" spans="2:4" x14ac:dyDescent="0.3">
      <c r="B204" s="4"/>
      <c r="D204" s="90"/>
    </row>
    <row r="205" spans="2:4" x14ac:dyDescent="0.3">
      <c r="B205" s="4"/>
      <c r="D205" s="90"/>
    </row>
    <row r="206" spans="2:4" x14ac:dyDescent="0.3">
      <c r="B206" s="4"/>
      <c r="D206" s="90"/>
    </row>
    <row r="207" spans="2:4" x14ac:dyDescent="0.3">
      <c r="B207" s="4"/>
      <c r="D207" s="90"/>
    </row>
    <row r="208" spans="2:4" x14ac:dyDescent="0.3">
      <c r="B208" s="4"/>
      <c r="D208" s="90"/>
    </row>
    <row r="209" spans="2:4" x14ac:dyDescent="0.3">
      <c r="B209" s="4"/>
      <c r="D209" s="90"/>
    </row>
    <row r="210" spans="2:4" x14ac:dyDescent="0.3">
      <c r="B210" s="4"/>
      <c r="D210" s="90"/>
    </row>
    <row r="211" spans="2:4" x14ac:dyDescent="0.3">
      <c r="B211" s="4"/>
      <c r="D211" s="90"/>
    </row>
    <row r="212" spans="2:4" x14ac:dyDescent="0.3">
      <c r="B212" s="4"/>
      <c r="D212" s="90"/>
    </row>
    <row r="213" spans="2:4" x14ac:dyDescent="0.3">
      <c r="B213" s="4"/>
      <c r="D213" s="90"/>
    </row>
    <row r="214" spans="2:4" x14ac:dyDescent="0.3">
      <c r="B214" s="4"/>
      <c r="D214" s="90"/>
    </row>
    <row r="215" spans="2:4" x14ac:dyDescent="0.3">
      <c r="B215" s="4"/>
      <c r="D215" s="90"/>
    </row>
    <row r="216" spans="2:4" x14ac:dyDescent="0.3">
      <c r="B216" s="4"/>
      <c r="D216" s="90"/>
    </row>
    <row r="217" spans="2:4" x14ac:dyDescent="0.3">
      <c r="B217" s="4"/>
      <c r="D217" s="90"/>
    </row>
    <row r="218" spans="2:4" x14ac:dyDescent="0.3">
      <c r="B218" s="4"/>
      <c r="D218" s="90"/>
    </row>
    <row r="219" spans="2:4" x14ac:dyDescent="0.3">
      <c r="B219" s="4"/>
      <c r="D219" s="90"/>
    </row>
    <row r="220" spans="2:4" x14ac:dyDescent="0.3">
      <c r="B220" s="4"/>
      <c r="D220" s="90"/>
    </row>
    <row r="221" spans="2:4" x14ac:dyDescent="0.3">
      <c r="B221" s="4"/>
      <c r="D221" s="4"/>
    </row>
    <row r="222" spans="2:4" x14ac:dyDescent="0.3">
      <c r="B222" s="4"/>
      <c r="D222" s="4"/>
    </row>
    <row r="223" spans="2:4" x14ac:dyDescent="0.3">
      <c r="B223" s="4"/>
      <c r="D223" s="4"/>
    </row>
    <row r="224" spans="2:4" x14ac:dyDescent="0.3">
      <c r="B224" s="4"/>
    </row>
  </sheetData>
  <mergeCells count="1">
    <mergeCell ref="A21:B21"/>
  </mergeCells>
  <conditionalFormatting sqref="D3:D19 D23:D220">
    <cfRule type="cellIs" dxfId="22" priority="4" operator="equal">
      <formula>0</formula>
    </cfRule>
  </conditionalFormatting>
  <dataValidations count="2">
    <dataValidation type="list" allowBlank="1" showInputMessage="1" showErrorMessage="1" sqref="C71:C1048576 C3:C19">
      <formula1>$Q$3:$Q$9</formula1>
    </dataValidation>
    <dataValidation type="list" allowBlank="1" showInputMessage="1" showErrorMessage="1" sqref="C21">
      <formula1>$Q$25:$Q$26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4"/>
  <sheetViews>
    <sheetView tabSelected="1" zoomScaleNormal="100" workbookViewId="0">
      <pane ySplit="6" topLeftCell="A109" activePane="bottomLeft" state="frozen"/>
      <selection pane="bottomLeft" activeCell="K112" sqref="K112:K125"/>
    </sheetView>
  </sheetViews>
  <sheetFormatPr defaultRowHeight="14.4" x14ac:dyDescent="0.3"/>
  <cols>
    <col min="1" max="1" width="17.5546875" bestFit="1" customWidth="1"/>
    <col min="2" max="2" width="26.33203125" bestFit="1" customWidth="1"/>
    <col min="3" max="3" width="9.33203125" bestFit="1" customWidth="1"/>
    <col min="4" max="5" width="9.109375" customWidth="1"/>
    <col min="6" max="6" width="9.33203125" bestFit="1" customWidth="1"/>
    <col min="7" max="7" width="9.44140625" bestFit="1" customWidth="1"/>
    <col min="8" max="8" width="9.33203125" bestFit="1" customWidth="1"/>
    <col min="9" max="10" width="9.33203125" customWidth="1"/>
    <col min="11" max="11" width="9.33203125" style="72" customWidth="1"/>
  </cols>
  <sheetData>
    <row r="1" spans="1:14" ht="1.5" customHeight="1" thickBot="1" x14ac:dyDescent="0.35"/>
    <row r="2" spans="1:14" ht="15" customHeight="1" x14ac:dyDescent="0.3">
      <c r="C2" s="121"/>
      <c r="D2" s="122"/>
      <c r="E2" s="125"/>
      <c r="F2" s="122"/>
      <c r="G2" s="127">
        <f ca="1">A382-NOW()</f>
        <v>302.04898900463013</v>
      </c>
      <c r="H2" s="128"/>
    </row>
    <row r="3" spans="1:14" ht="15" customHeight="1" x14ac:dyDescent="0.3">
      <c r="C3" s="123"/>
      <c r="D3" s="124"/>
      <c r="E3" s="126"/>
      <c r="F3" s="124"/>
      <c r="G3" s="129"/>
      <c r="H3" s="130"/>
      <c r="I3" s="4"/>
    </row>
    <row r="4" spans="1:14" ht="15.75" customHeight="1" thickBot="1" x14ac:dyDescent="0.35">
      <c r="C4" s="118" t="s">
        <v>0</v>
      </c>
      <c r="D4" s="119"/>
      <c r="E4" s="120" t="s">
        <v>1</v>
      </c>
      <c r="F4" s="119"/>
      <c r="G4" s="118" t="s">
        <v>22</v>
      </c>
      <c r="H4" s="119"/>
      <c r="I4" s="4"/>
      <c r="L4" s="28"/>
      <c r="M4" s="28"/>
    </row>
    <row r="5" spans="1:14" x14ac:dyDescent="0.3">
      <c r="J5" s="63"/>
      <c r="K5" s="73"/>
      <c r="L5" s="4"/>
      <c r="M5" s="85"/>
    </row>
    <row r="6" spans="1:14" ht="15" thickBot="1" x14ac:dyDescent="0.35">
      <c r="A6" s="17" t="s">
        <v>11</v>
      </c>
      <c r="B6" s="18" t="s">
        <v>6</v>
      </c>
      <c r="C6" s="18" t="s">
        <v>4</v>
      </c>
      <c r="D6" s="18" t="s">
        <v>5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59</v>
      </c>
      <c r="J6" s="19"/>
      <c r="K6" s="19"/>
      <c r="L6" s="81"/>
      <c r="M6" s="84"/>
      <c r="N6" s="81"/>
    </row>
    <row r="7" spans="1:14" x14ac:dyDescent="0.3">
      <c r="A7" s="34">
        <f>A8-1</f>
        <v>42541</v>
      </c>
      <c r="B7" s="35"/>
      <c r="C7" s="39"/>
      <c r="D7" s="39"/>
      <c r="E7" s="35"/>
      <c r="F7" s="35"/>
      <c r="G7" s="36"/>
      <c r="H7" s="37">
        <f t="shared" ref="H7:H19" si="0">(D7-C7-(F7-E7))*24</f>
        <v>0</v>
      </c>
      <c r="I7" s="38">
        <f t="shared" ref="I7:I20" si="1">H7*G7</f>
        <v>0</v>
      </c>
      <c r="J7" s="3"/>
      <c r="K7" s="74"/>
    </row>
    <row r="8" spans="1:14" x14ac:dyDescent="0.3">
      <c r="A8" s="34">
        <f t="shared" ref="A8:A11" si="2">A9-1</f>
        <v>42542</v>
      </c>
      <c r="B8" s="35"/>
      <c r="C8" s="12"/>
      <c r="D8" s="12"/>
      <c r="G8" s="13"/>
      <c r="H8" s="40">
        <f t="shared" si="0"/>
        <v>0</v>
      </c>
      <c r="I8" s="38">
        <f t="shared" si="1"/>
        <v>0</v>
      </c>
      <c r="J8" s="3"/>
      <c r="K8" s="74"/>
    </row>
    <row r="9" spans="1:14" x14ac:dyDescent="0.3">
      <c r="A9" s="34">
        <f t="shared" si="2"/>
        <v>42543</v>
      </c>
      <c r="B9" s="35"/>
      <c r="C9" s="12"/>
      <c r="D9" s="12"/>
      <c r="G9" s="13"/>
      <c r="H9" s="40">
        <f t="shared" si="0"/>
        <v>0</v>
      </c>
      <c r="I9" s="38">
        <f t="shared" si="1"/>
        <v>0</v>
      </c>
      <c r="J9" s="3"/>
      <c r="K9" s="74"/>
    </row>
    <row r="10" spans="1:14" x14ac:dyDescent="0.3">
      <c r="A10" s="34">
        <f t="shared" si="2"/>
        <v>42544</v>
      </c>
      <c r="B10" s="35"/>
      <c r="C10" s="12"/>
      <c r="D10" s="12"/>
      <c r="G10" s="13"/>
      <c r="H10" s="40">
        <f t="shared" si="0"/>
        <v>0</v>
      </c>
      <c r="I10" s="38">
        <f t="shared" si="1"/>
        <v>0</v>
      </c>
      <c r="J10" s="3"/>
      <c r="K10" s="74"/>
    </row>
    <row r="11" spans="1:14" x14ac:dyDescent="0.3">
      <c r="A11" s="34">
        <f t="shared" si="2"/>
        <v>42545</v>
      </c>
      <c r="B11" s="35"/>
      <c r="C11" s="12"/>
      <c r="D11" s="12"/>
      <c r="G11" s="13"/>
      <c r="H11" s="40">
        <f t="shared" si="0"/>
        <v>0</v>
      </c>
      <c r="I11" s="38">
        <f t="shared" si="1"/>
        <v>0</v>
      </c>
      <c r="J11" s="3"/>
      <c r="K11" s="74"/>
    </row>
    <row r="12" spans="1:14" x14ac:dyDescent="0.3">
      <c r="A12" s="34">
        <f>A13-1</f>
        <v>42546</v>
      </c>
      <c r="B12" s="35"/>
      <c r="C12" s="12"/>
      <c r="D12" s="12"/>
      <c r="G12" s="13"/>
      <c r="H12" s="40">
        <f t="shared" si="0"/>
        <v>0</v>
      </c>
      <c r="I12" s="38">
        <f t="shared" si="1"/>
        <v>0</v>
      </c>
      <c r="J12" s="3"/>
      <c r="K12" s="74"/>
    </row>
    <row r="13" spans="1:14" x14ac:dyDescent="0.3">
      <c r="A13" s="41">
        <f>A14-1</f>
        <v>42547</v>
      </c>
      <c r="B13" s="42"/>
      <c r="C13" s="42"/>
      <c r="D13" s="42"/>
      <c r="E13" s="42"/>
      <c r="F13" s="42"/>
      <c r="G13" s="43"/>
      <c r="H13" s="44">
        <f t="shared" si="0"/>
        <v>0</v>
      </c>
      <c r="I13" s="45">
        <f t="shared" si="1"/>
        <v>0</v>
      </c>
      <c r="J13" s="3"/>
      <c r="K13" s="74"/>
    </row>
    <row r="14" spans="1:14" x14ac:dyDescent="0.3">
      <c r="A14" s="34">
        <f>A15-1</f>
        <v>42548</v>
      </c>
      <c r="B14" s="35"/>
      <c r="C14" s="35"/>
      <c r="D14" s="35"/>
      <c r="E14" s="35"/>
      <c r="F14" s="35"/>
      <c r="G14" s="36"/>
      <c r="H14" s="14">
        <f t="shared" si="0"/>
        <v>0</v>
      </c>
      <c r="I14" s="3">
        <f t="shared" si="1"/>
        <v>0</v>
      </c>
    </row>
    <row r="15" spans="1:14" x14ac:dyDescent="0.3">
      <c r="A15" s="34">
        <f>A16-1</f>
        <v>42549</v>
      </c>
      <c r="B15" s="35"/>
      <c r="C15" s="12"/>
      <c r="D15" s="12"/>
      <c r="G15" s="13"/>
      <c r="H15" s="40">
        <f t="shared" si="0"/>
        <v>0</v>
      </c>
      <c r="I15" s="38">
        <f t="shared" si="1"/>
        <v>0</v>
      </c>
    </row>
    <row r="16" spans="1:14" x14ac:dyDescent="0.3">
      <c r="A16" s="1">
        <f t="shared" ref="A16:A18" si="3">A17-1</f>
        <v>42550</v>
      </c>
      <c r="B16" s="35"/>
      <c r="C16" s="12"/>
      <c r="D16" s="12"/>
      <c r="G16" s="13"/>
      <c r="H16" s="40">
        <f t="shared" si="0"/>
        <v>0</v>
      </c>
      <c r="I16" s="38">
        <f t="shared" si="1"/>
        <v>0</v>
      </c>
    </row>
    <row r="17" spans="1:11" x14ac:dyDescent="0.3">
      <c r="A17" s="1">
        <f t="shared" si="3"/>
        <v>42551</v>
      </c>
      <c r="C17" s="39"/>
      <c r="D17" s="39"/>
      <c r="E17" s="35"/>
      <c r="F17" s="35"/>
      <c r="G17" s="36"/>
      <c r="H17" s="14">
        <f t="shared" si="0"/>
        <v>0</v>
      </c>
      <c r="I17" s="3">
        <f t="shared" si="1"/>
        <v>0</v>
      </c>
    </row>
    <row r="18" spans="1:11" x14ac:dyDescent="0.3">
      <c r="A18" s="1">
        <f t="shared" si="3"/>
        <v>42552</v>
      </c>
      <c r="C18" s="39"/>
      <c r="D18" s="39"/>
      <c r="E18" s="35"/>
      <c r="F18" s="35"/>
      <c r="G18" s="36"/>
      <c r="H18" s="14">
        <f t="shared" si="0"/>
        <v>0</v>
      </c>
      <c r="I18" s="3">
        <f t="shared" si="1"/>
        <v>0</v>
      </c>
    </row>
    <row r="19" spans="1:11" x14ac:dyDescent="0.3">
      <c r="A19" s="1">
        <f>A20-1</f>
        <v>42553</v>
      </c>
      <c r="G19" s="13"/>
      <c r="H19" s="14">
        <f t="shared" si="0"/>
        <v>0</v>
      </c>
      <c r="I19" s="3">
        <f t="shared" si="1"/>
        <v>0</v>
      </c>
    </row>
    <row r="20" spans="1:11" x14ac:dyDescent="0.3">
      <c r="A20" s="2">
        <f>A21-1</f>
        <v>42554</v>
      </c>
      <c r="B20" s="33"/>
      <c r="C20" s="33"/>
      <c r="D20" s="33"/>
      <c r="E20" s="33"/>
      <c r="F20" s="33"/>
      <c r="G20" s="15"/>
      <c r="H20" s="16">
        <f t="shared" ref="H7:H20" si="4">(D20-C20-(F20-E20))*24</f>
        <v>0</v>
      </c>
      <c r="I20" s="5">
        <f t="shared" si="1"/>
        <v>0</v>
      </c>
    </row>
    <row r="21" spans="1:11" ht="15" customHeight="1" x14ac:dyDescent="0.3">
      <c r="A21" s="1">
        <v>42555</v>
      </c>
      <c r="B21" s="19"/>
      <c r="C21" s="12"/>
      <c r="D21" s="12"/>
      <c r="G21" s="13"/>
      <c r="H21" s="14">
        <f t="shared" ref="H19:H27" si="5">(D21-C21-(F21-E21))*24</f>
        <v>0</v>
      </c>
      <c r="I21" s="3">
        <f t="shared" ref="I19:I27" si="6">H21*G21</f>
        <v>0</v>
      </c>
    </row>
    <row r="22" spans="1:11" x14ac:dyDescent="0.3">
      <c r="A22" s="1">
        <f>A21+1</f>
        <v>42556</v>
      </c>
      <c r="B22" s="19"/>
      <c r="C22" s="12"/>
      <c r="D22" s="12"/>
      <c r="E22" s="12"/>
      <c r="F22" s="12"/>
      <c r="G22" s="13"/>
      <c r="H22" s="14">
        <f t="shared" si="5"/>
        <v>0</v>
      </c>
      <c r="I22" s="3">
        <f t="shared" si="6"/>
        <v>0</v>
      </c>
    </row>
    <row r="23" spans="1:11" x14ac:dyDescent="0.3">
      <c r="A23" s="1">
        <f t="shared" ref="A23:A26" si="7">A22+1</f>
        <v>42557</v>
      </c>
      <c r="B23" s="19"/>
      <c r="C23" s="12"/>
      <c r="D23" s="12"/>
      <c r="G23" s="13"/>
      <c r="H23" s="14">
        <f t="shared" si="5"/>
        <v>0</v>
      </c>
      <c r="I23" s="3">
        <f t="shared" si="6"/>
        <v>0</v>
      </c>
    </row>
    <row r="24" spans="1:11" x14ac:dyDescent="0.3">
      <c r="A24" s="1">
        <f t="shared" si="7"/>
        <v>42558</v>
      </c>
      <c r="B24" s="19"/>
      <c r="C24" s="12"/>
      <c r="D24" s="12"/>
      <c r="G24" s="13"/>
      <c r="H24" s="14">
        <f t="shared" si="5"/>
        <v>0</v>
      </c>
      <c r="I24" s="3">
        <f t="shared" si="6"/>
        <v>0</v>
      </c>
      <c r="J24" s="20"/>
    </row>
    <row r="25" spans="1:11" x14ac:dyDescent="0.3">
      <c r="A25" s="1">
        <f t="shared" si="7"/>
        <v>42559</v>
      </c>
      <c r="B25" s="12"/>
      <c r="C25" s="12"/>
      <c r="D25" s="12"/>
      <c r="G25" s="13"/>
      <c r="H25" s="14">
        <f>(D25-C25-(F25-E25))*24</f>
        <v>0</v>
      </c>
      <c r="I25" s="3">
        <f>H25*G25</f>
        <v>0</v>
      </c>
      <c r="J25" s="11"/>
    </row>
    <row r="26" spans="1:11" x14ac:dyDescent="0.3">
      <c r="A26" s="1">
        <f t="shared" si="7"/>
        <v>42560</v>
      </c>
      <c r="G26" s="13"/>
      <c r="H26" s="14">
        <f t="shared" si="5"/>
        <v>0</v>
      </c>
      <c r="I26" s="3">
        <f t="shared" si="6"/>
        <v>0</v>
      </c>
      <c r="J26" s="11"/>
    </row>
    <row r="27" spans="1:11" x14ac:dyDescent="0.3">
      <c r="A27" s="2">
        <f>A26+1</f>
        <v>42561</v>
      </c>
      <c r="B27" s="33"/>
      <c r="C27" s="33"/>
      <c r="D27" s="33"/>
      <c r="E27" s="33"/>
      <c r="F27" s="33"/>
      <c r="G27" s="15"/>
      <c r="H27" s="16">
        <f t="shared" si="5"/>
        <v>0</v>
      </c>
      <c r="I27" s="5">
        <f t="shared" si="6"/>
        <v>0</v>
      </c>
      <c r="J27" s="20"/>
    </row>
    <row r="28" spans="1:11" x14ac:dyDescent="0.3">
      <c r="A28" s="1">
        <f>A27+1</f>
        <v>42562</v>
      </c>
      <c r="B28" s="19"/>
      <c r="C28" s="12"/>
      <c r="D28" s="12"/>
      <c r="G28" s="13"/>
      <c r="H28" s="14">
        <f>(D28-C28-(F28-E28))*24</f>
        <v>0</v>
      </c>
      <c r="I28" s="3">
        <f>H28*G28</f>
        <v>0</v>
      </c>
      <c r="K28" s="151" t="s">
        <v>15</v>
      </c>
    </row>
    <row r="29" spans="1:11" x14ac:dyDescent="0.3">
      <c r="A29" s="1">
        <f>A28+1</f>
        <v>42563</v>
      </c>
      <c r="B29" s="19"/>
      <c r="C29" s="12"/>
      <c r="D29" s="12"/>
      <c r="G29" s="13"/>
      <c r="H29" s="14">
        <f>(D29-C29-(F29-E29))*24</f>
        <v>0</v>
      </c>
      <c r="I29" s="3">
        <f>H29*G29</f>
        <v>0</v>
      </c>
      <c r="K29" s="151"/>
    </row>
    <row r="30" spans="1:11" x14ac:dyDescent="0.3">
      <c r="A30" s="1">
        <f t="shared" ref="A30:A33" si="8">A29+1</f>
        <v>42564</v>
      </c>
      <c r="B30" s="19"/>
      <c r="C30" s="12"/>
      <c r="D30" s="12"/>
      <c r="G30" s="13"/>
      <c r="H30" s="14">
        <f>(D30-C30-(F30-E30))*24</f>
        <v>0</v>
      </c>
      <c r="I30" s="3">
        <f>H30*G30</f>
        <v>0</v>
      </c>
      <c r="K30" s="151"/>
    </row>
    <row r="31" spans="1:11" x14ac:dyDescent="0.3">
      <c r="A31" s="1">
        <f t="shared" si="8"/>
        <v>42565</v>
      </c>
      <c r="C31" s="12"/>
      <c r="D31" s="12"/>
      <c r="G31" s="13"/>
      <c r="H31" s="14">
        <f>(D31-C31-(F31-E31))*24</f>
        <v>0</v>
      </c>
      <c r="I31" s="3">
        <f>H31*G31</f>
        <v>0</v>
      </c>
      <c r="K31" s="151"/>
    </row>
    <row r="32" spans="1:11" x14ac:dyDescent="0.3">
      <c r="A32" s="1">
        <f t="shared" si="8"/>
        <v>42566</v>
      </c>
      <c r="C32" s="12"/>
      <c r="D32" s="12"/>
      <c r="E32" s="12"/>
      <c r="F32" s="12"/>
      <c r="G32" s="13"/>
      <c r="H32" s="14">
        <f>(D32-C32-(F32-E32))*24</f>
        <v>0</v>
      </c>
      <c r="I32" s="3">
        <f>H32*G32</f>
        <v>0</v>
      </c>
      <c r="K32" s="151"/>
    </row>
    <row r="33" spans="1:11" x14ac:dyDescent="0.3">
      <c r="A33" s="1">
        <f t="shared" si="8"/>
        <v>42567</v>
      </c>
      <c r="G33" s="13"/>
      <c r="H33" s="14">
        <f t="shared" ref="H33:H38" si="9">(D33-C33-(F33-E33))*24</f>
        <v>0</v>
      </c>
      <c r="I33" s="3">
        <f t="shared" ref="I33:I38" si="10">H33*G33</f>
        <v>0</v>
      </c>
      <c r="K33" s="151"/>
    </row>
    <row r="34" spans="1:11" x14ac:dyDescent="0.3">
      <c r="A34" s="2">
        <f>A33+1</f>
        <v>42568</v>
      </c>
      <c r="B34" s="33"/>
      <c r="C34" s="33"/>
      <c r="D34" s="33"/>
      <c r="E34" s="33"/>
      <c r="F34" s="33"/>
      <c r="G34" s="15"/>
      <c r="H34" s="16">
        <f t="shared" si="9"/>
        <v>0</v>
      </c>
      <c r="I34" s="5">
        <f t="shared" si="10"/>
        <v>0</v>
      </c>
      <c r="K34" s="151"/>
    </row>
    <row r="35" spans="1:11" x14ac:dyDescent="0.3">
      <c r="A35" s="1">
        <f>A34+1</f>
        <v>42569</v>
      </c>
      <c r="B35" s="19"/>
      <c r="C35" s="12"/>
      <c r="D35" s="12"/>
      <c r="G35" s="13"/>
      <c r="H35" s="14">
        <f>(D35-C35-(F35-E35))*24</f>
        <v>0</v>
      </c>
      <c r="I35" s="3">
        <f>H35*G35</f>
        <v>0</v>
      </c>
      <c r="K35" s="151"/>
    </row>
    <row r="36" spans="1:11" x14ac:dyDescent="0.3">
      <c r="A36" s="1">
        <f>A35+1</f>
        <v>42570</v>
      </c>
      <c r="B36" s="19"/>
      <c r="C36" s="12"/>
      <c r="D36" s="12"/>
      <c r="G36" s="13"/>
      <c r="H36" s="14">
        <f>(D36-C36-(F36-E36))*24</f>
        <v>0</v>
      </c>
      <c r="I36" s="3">
        <f>H36*G36</f>
        <v>0</v>
      </c>
      <c r="K36" s="151"/>
    </row>
    <row r="37" spans="1:11" x14ac:dyDescent="0.3">
      <c r="A37" s="1">
        <f t="shared" ref="A37:A50" si="11">A36+1</f>
        <v>42571</v>
      </c>
      <c r="B37" s="19"/>
      <c r="C37" s="12"/>
      <c r="D37" s="12"/>
      <c r="G37" s="13"/>
      <c r="H37" s="14">
        <f>(D37-C37-(F37-E37))*24</f>
        <v>0</v>
      </c>
      <c r="I37" s="3">
        <f>H37*G37</f>
        <v>0</v>
      </c>
      <c r="K37" s="151"/>
    </row>
    <row r="38" spans="1:11" x14ac:dyDescent="0.3">
      <c r="A38" s="1">
        <f t="shared" si="11"/>
        <v>42572</v>
      </c>
      <c r="C38" s="12"/>
      <c r="D38" s="12"/>
      <c r="G38" s="13"/>
      <c r="H38" s="14">
        <f>(D38-C38-(F38-E38))*24</f>
        <v>0</v>
      </c>
      <c r="I38" s="3">
        <f>H38*G38</f>
        <v>0</v>
      </c>
      <c r="K38" s="151"/>
    </row>
    <row r="39" spans="1:11" x14ac:dyDescent="0.3">
      <c r="A39" s="1">
        <f t="shared" si="11"/>
        <v>42573</v>
      </c>
      <c r="C39" s="12"/>
      <c r="D39" s="12"/>
      <c r="E39" s="12"/>
      <c r="F39" s="12"/>
      <c r="G39" s="13"/>
      <c r="H39" s="14">
        <f>(D39-C39-(F39-E39))*24</f>
        <v>0</v>
      </c>
      <c r="I39" s="3">
        <f>H39*G39</f>
        <v>0</v>
      </c>
      <c r="K39" s="151"/>
    </row>
    <row r="40" spans="1:11" x14ac:dyDescent="0.3">
      <c r="A40" s="1">
        <f t="shared" si="11"/>
        <v>42574</v>
      </c>
      <c r="G40" s="13"/>
      <c r="H40" s="14">
        <f t="shared" ref="H40:H53" si="12">(D40-C40-(F40-E40))*24</f>
        <v>0</v>
      </c>
      <c r="I40" s="3">
        <f t="shared" ref="I40:I53" si="13">H40*G40</f>
        <v>0</v>
      </c>
      <c r="K40" s="151"/>
    </row>
    <row r="41" spans="1:11" x14ac:dyDescent="0.3">
      <c r="A41" s="2">
        <f t="shared" si="11"/>
        <v>42575</v>
      </c>
      <c r="B41" s="33"/>
      <c r="C41" s="33"/>
      <c r="D41" s="33"/>
      <c r="E41" s="33"/>
      <c r="F41" s="33"/>
      <c r="G41" s="15"/>
      <c r="H41" s="16">
        <f t="shared" si="12"/>
        <v>0</v>
      </c>
      <c r="I41" s="5">
        <f t="shared" si="13"/>
        <v>0</v>
      </c>
      <c r="K41" s="151"/>
    </row>
    <row r="42" spans="1:11" x14ac:dyDescent="0.3">
      <c r="A42" s="1">
        <f t="shared" si="11"/>
        <v>42576</v>
      </c>
      <c r="B42" s="19"/>
      <c r="C42" s="12"/>
      <c r="D42" s="12"/>
      <c r="G42" s="13"/>
      <c r="H42" s="14"/>
      <c r="I42" s="3"/>
    </row>
    <row r="43" spans="1:11" x14ac:dyDescent="0.3">
      <c r="A43" s="1">
        <f t="shared" si="11"/>
        <v>42577</v>
      </c>
      <c r="B43" s="19"/>
      <c r="C43" s="12"/>
      <c r="D43" s="12"/>
      <c r="G43" s="13"/>
      <c r="H43" s="14">
        <f t="shared" si="12"/>
        <v>0</v>
      </c>
      <c r="I43" s="3">
        <f t="shared" si="13"/>
        <v>0</v>
      </c>
    </row>
    <row r="44" spans="1:11" x14ac:dyDescent="0.3">
      <c r="A44" s="1">
        <f t="shared" si="11"/>
        <v>42578</v>
      </c>
      <c r="B44" s="19"/>
      <c r="C44" s="12"/>
      <c r="D44" s="12"/>
      <c r="G44" s="13"/>
      <c r="H44" s="14">
        <f t="shared" si="12"/>
        <v>0</v>
      </c>
      <c r="I44" s="3">
        <f t="shared" si="13"/>
        <v>0</v>
      </c>
    </row>
    <row r="45" spans="1:11" x14ac:dyDescent="0.3">
      <c r="A45" s="1">
        <f t="shared" si="11"/>
        <v>42579</v>
      </c>
      <c r="C45" s="12"/>
      <c r="D45" s="12"/>
      <c r="G45" s="13"/>
      <c r="H45" s="14">
        <f t="shared" si="12"/>
        <v>0</v>
      </c>
      <c r="I45" s="3">
        <f t="shared" si="13"/>
        <v>0</v>
      </c>
    </row>
    <row r="46" spans="1:11" x14ac:dyDescent="0.3">
      <c r="A46" s="1">
        <f t="shared" si="11"/>
        <v>42580</v>
      </c>
      <c r="C46" s="12"/>
      <c r="D46" s="12"/>
      <c r="E46" s="12"/>
      <c r="F46" s="12"/>
      <c r="G46" s="13"/>
      <c r="H46" s="14">
        <f t="shared" si="12"/>
        <v>0</v>
      </c>
      <c r="I46" s="3">
        <f t="shared" si="13"/>
        <v>0</v>
      </c>
    </row>
    <row r="47" spans="1:11" x14ac:dyDescent="0.3">
      <c r="A47" s="1">
        <f t="shared" si="11"/>
        <v>42581</v>
      </c>
      <c r="G47" s="13"/>
      <c r="H47" s="14">
        <f t="shared" si="12"/>
        <v>0</v>
      </c>
      <c r="I47" s="3">
        <f t="shared" si="13"/>
        <v>0</v>
      </c>
    </row>
    <row r="48" spans="1:11" x14ac:dyDescent="0.3">
      <c r="A48" s="2">
        <f t="shared" si="11"/>
        <v>42582</v>
      </c>
      <c r="B48" s="33"/>
      <c r="C48" s="33"/>
      <c r="D48" s="33"/>
      <c r="E48" s="33"/>
      <c r="F48" s="33"/>
      <c r="G48" s="15"/>
      <c r="H48" s="16">
        <f t="shared" si="12"/>
        <v>0</v>
      </c>
      <c r="I48" s="5">
        <f t="shared" si="13"/>
        <v>0</v>
      </c>
    </row>
    <row r="49" spans="1:9" x14ac:dyDescent="0.3">
      <c r="A49" s="1">
        <f t="shared" si="11"/>
        <v>42583</v>
      </c>
      <c r="B49" s="19"/>
      <c r="C49" s="12"/>
      <c r="D49" s="12"/>
      <c r="G49" s="13"/>
      <c r="H49" s="14">
        <f t="shared" si="12"/>
        <v>0</v>
      </c>
      <c r="I49" s="3">
        <f t="shared" si="13"/>
        <v>0</v>
      </c>
    </row>
    <row r="50" spans="1:9" x14ac:dyDescent="0.3">
      <c r="A50" s="1">
        <f t="shared" si="11"/>
        <v>42584</v>
      </c>
      <c r="B50" s="19"/>
      <c r="C50" s="12"/>
      <c r="D50" s="12"/>
      <c r="G50" s="13"/>
      <c r="H50" s="14">
        <f t="shared" si="12"/>
        <v>0</v>
      </c>
      <c r="I50" s="3">
        <f t="shared" si="13"/>
        <v>0</v>
      </c>
    </row>
    <row r="51" spans="1:9" x14ac:dyDescent="0.3">
      <c r="A51" s="1">
        <f t="shared" ref="A51:A114" si="14">A50+1</f>
        <v>42585</v>
      </c>
      <c r="B51" s="19"/>
      <c r="C51" s="12"/>
      <c r="D51" s="12"/>
      <c r="G51" s="13"/>
      <c r="H51" s="14">
        <f t="shared" si="12"/>
        <v>0</v>
      </c>
      <c r="I51" s="3">
        <f t="shared" si="13"/>
        <v>0</v>
      </c>
    </row>
    <row r="52" spans="1:9" x14ac:dyDescent="0.3">
      <c r="A52" s="1">
        <f t="shared" si="14"/>
        <v>42586</v>
      </c>
      <c r="C52" s="12"/>
      <c r="D52" s="12"/>
      <c r="G52" s="13"/>
      <c r="H52" s="14">
        <f t="shared" si="12"/>
        <v>0</v>
      </c>
      <c r="I52" s="3">
        <f t="shared" si="13"/>
        <v>0</v>
      </c>
    </row>
    <row r="53" spans="1:9" x14ac:dyDescent="0.3">
      <c r="A53" s="1">
        <f t="shared" si="14"/>
        <v>42587</v>
      </c>
      <c r="C53" s="12"/>
      <c r="D53" s="12"/>
      <c r="E53" s="12"/>
      <c r="F53" s="12"/>
      <c r="G53" s="13"/>
      <c r="H53" s="14">
        <f t="shared" si="12"/>
        <v>0</v>
      </c>
      <c r="I53" s="3">
        <f t="shared" si="13"/>
        <v>0</v>
      </c>
    </row>
    <row r="54" spans="1:9" x14ac:dyDescent="0.3">
      <c r="A54" s="1">
        <f t="shared" si="14"/>
        <v>42588</v>
      </c>
      <c r="G54" s="13"/>
      <c r="H54" s="14">
        <f t="shared" ref="H54:H117" si="15">(D54-C54-(F54-E54))*24</f>
        <v>0</v>
      </c>
      <c r="I54" s="3">
        <f t="shared" ref="I54:I117" si="16">H54*G54</f>
        <v>0</v>
      </c>
    </row>
    <row r="55" spans="1:9" x14ac:dyDescent="0.3">
      <c r="A55" s="2">
        <f t="shared" si="14"/>
        <v>42589</v>
      </c>
      <c r="B55" s="33"/>
      <c r="C55" s="33"/>
      <c r="D55" s="33"/>
      <c r="E55" s="33"/>
      <c r="F55" s="33"/>
      <c r="G55" s="15"/>
      <c r="H55" s="16">
        <f t="shared" si="15"/>
        <v>0</v>
      </c>
      <c r="I55" s="5">
        <f t="shared" si="16"/>
        <v>0</v>
      </c>
    </row>
    <row r="56" spans="1:9" x14ac:dyDescent="0.3">
      <c r="A56" s="1">
        <f t="shared" si="14"/>
        <v>42590</v>
      </c>
      <c r="B56" s="19"/>
      <c r="C56" s="12"/>
      <c r="D56" s="12"/>
      <c r="G56" s="13"/>
      <c r="H56" s="14">
        <f t="shared" si="15"/>
        <v>0</v>
      </c>
      <c r="I56" s="3">
        <f t="shared" si="16"/>
        <v>0</v>
      </c>
    </row>
    <row r="57" spans="1:9" x14ac:dyDescent="0.3">
      <c r="A57" s="1">
        <f t="shared" si="14"/>
        <v>42591</v>
      </c>
      <c r="B57" s="19"/>
      <c r="C57" s="12"/>
      <c r="D57" s="12"/>
      <c r="G57" s="13"/>
      <c r="H57" s="14">
        <f t="shared" si="15"/>
        <v>0</v>
      </c>
      <c r="I57" s="3">
        <f t="shared" si="16"/>
        <v>0</v>
      </c>
    </row>
    <row r="58" spans="1:9" x14ac:dyDescent="0.3">
      <c r="A58" s="1">
        <f t="shared" si="14"/>
        <v>42592</v>
      </c>
      <c r="B58" s="19"/>
      <c r="C58" s="12"/>
      <c r="D58" s="12"/>
      <c r="G58" s="13"/>
      <c r="H58" s="14">
        <f t="shared" si="15"/>
        <v>0</v>
      </c>
      <c r="I58" s="3">
        <f t="shared" si="16"/>
        <v>0</v>
      </c>
    </row>
    <row r="59" spans="1:9" x14ac:dyDescent="0.3">
      <c r="A59" s="1">
        <f t="shared" si="14"/>
        <v>42593</v>
      </c>
      <c r="C59" s="12"/>
      <c r="D59" s="12"/>
      <c r="G59" s="13"/>
      <c r="H59" s="14">
        <f t="shared" si="15"/>
        <v>0</v>
      </c>
      <c r="I59" s="3">
        <f t="shared" si="16"/>
        <v>0</v>
      </c>
    </row>
    <row r="60" spans="1:9" x14ac:dyDescent="0.3">
      <c r="A60" s="1">
        <f t="shared" si="14"/>
        <v>42594</v>
      </c>
      <c r="C60" s="12"/>
      <c r="D60" s="12"/>
      <c r="E60" s="12"/>
      <c r="F60" s="12"/>
      <c r="G60" s="13"/>
      <c r="H60" s="14">
        <f t="shared" si="15"/>
        <v>0</v>
      </c>
      <c r="I60" s="3">
        <f t="shared" si="16"/>
        <v>0</v>
      </c>
    </row>
    <row r="61" spans="1:9" x14ac:dyDescent="0.3">
      <c r="A61" s="1">
        <f t="shared" si="14"/>
        <v>42595</v>
      </c>
      <c r="G61" s="13"/>
      <c r="H61" s="14">
        <f t="shared" si="15"/>
        <v>0</v>
      </c>
      <c r="I61" s="3">
        <f t="shared" si="16"/>
        <v>0</v>
      </c>
    </row>
    <row r="62" spans="1:9" x14ac:dyDescent="0.3">
      <c r="A62" s="2">
        <f t="shared" si="14"/>
        <v>42596</v>
      </c>
      <c r="B62" s="33"/>
      <c r="C62" s="33"/>
      <c r="D62" s="33"/>
      <c r="E62" s="33"/>
      <c r="F62" s="33"/>
      <c r="G62" s="15"/>
      <c r="H62" s="16">
        <f t="shared" si="15"/>
        <v>0</v>
      </c>
      <c r="I62" s="5">
        <f t="shared" si="16"/>
        <v>0</v>
      </c>
    </row>
    <row r="63" spans="1:9" x14ac:dyDescent="0.3">
      <c r="A63" s="1">
        <f t="shared" si="14"/>
        <v>42597</v>
      </c>
      <c r="B63" s="19"/>
      <c r="C63" s="12"/>
      <c r="D63" s="12"/>
      <c r="G63" s="13"/>
      <c r="H63" s="14">
        <f t="shared" si="15"/>
        <v>0</v>
      </c>
      <c r="I63" s="3">
        <f t="shared" si="16"/>
        <v>0</v>
      </c>
    </row>
    <row r="64" spans="1:9" x14ac:dyDescent="0.3">
      <c r="A64" s="1">
        <f t="shared" si="14"/>
        <v>42598</v>
      </c>
      <c r="B64" s="19"/>
      <c r="C64" s="12"/>
      <c r="D64" s="12"/>
      <c r="G64" s="13"/>
      <c r="H64" s="14">
        <f t="shared" si="15"/>
        <v>0</v>
      </c>
      <c r="I64" s="3">
        <f t="shared" si="16"/>
        <v>0</v>
      </c>
    </row>
    <row r="65" spans="1:11" x14ac:dyDescent="0.3">
      <c r="A65" s="1">
        <f t="shared" si="14"/>
        <v>42599</v>
      </c>
      <c r="B65" s="19"/>
      <c r="C65" s="12"/>
      <c r="D65" s="12"/>
      <c r="G65" s="13"/>
      <c r="H65" s="14">
        <f t="shared" si="15"/>
        <v>0</v>
      </c>
      <c r="I65" s="3">
        <f t="shared" si="16"/>
        <v>0</v>
      </c>
    </row>
    <row r="66" spans="1:11" x14ac:dyDescent="0.3">
      <c r="A66" s="1">
        <f t="shared" si="14"/>
        <v>42600</v>
      </c>
      <c r="C66" s="12"/>
      <c r="D66" s="12"/>
      <c r="G66" s="13"/>
      <c r="H66" s="14">
        <f t="shared" si="15"/>
        <v>0</v>
      </c>
      <c r="I66" s="3">
        <f t="shared" si="16"/>
        <v>0</v>
      </c>
    </row>
    <row r="67" spans="1:11" x14ac:dyDescent="0.3">
      <c r="A67" s="1">
        <f t="shared" si="14"/>
        <v>42601</v>
      </c>
      <c r="C67" s="12"/>
      <c r="D67" s="12"/>
      <c r="E67" s="12"/>
      <c r="F67" s="12"/>
      <c r="G67" s="13"/>
      <c r="H67" s="14">
        <f t="shared" si="15"/>
        <v>0</v>
      </c>
      <c r="I67" s="3">
        <f t="shared" si="16"/>
        <v>0</v>
      </c>
    </row>
    <row r="68" spans="1:11" x14ac:dyDescent="0.3">
      <c r="A68" s="1">
        <f t="shared" si="14"/>
        <v>42602</v>
      </c>
      <c r="G68" s="13"/>
      <c r="H68" s="14">
        <f t="shared" si="15"/>
        <v>0</v>
      </c>
      <c r="I68" s="3">
        <f t="shared" si="16"/>
        <v>0</v>
      </c>
    </row>
    <row r="69" spans="1:11" x14ac:dyDescent="0.3">
      <c r="A69" s="2">
        <f t="shared" si="14"/>
        <v>42603</v>
      </c>
      <c r="B69" s="33"/>
      <c r="C69" s="33"/>
      <c r="D69" s="33"/>
      <c r="E69" s="33"/>
      <c r="F69" s="33"/>
      <c r="G69" s="15"/>
      <c r="H69" s="16">
        <f t="shared" si="15"/>
        <v>0</v>
      </c>
      <c r="I69" s="5">
        <f t="shared" si="16"/>
        <v>0</v>
      </c>
    </row>
    <row r="70" spans="1:11" x14ac:dyDescent="0.3">
      <c r="A70" s="1">
        <f t="shared" si="14"/>
        <v>42604</v>
      </c>
      <c r="B70" s="19"/>
      <c r="C70" s="12"/>
      <c r="D70" s="12"/>
      <c r="G70" s="13"/>
      <c r="H70" s="14">
        <f t="shared" si="15"/>
        <v>0</v>
      </c>
      <c r="I70" s="3">
        <f t="shared" si="16"/>
        <v>0</v>
      </c>
    </row>
    <row r="71" spans="1:11" x14ac:dyDescent="0.3">
      <c r="A71" s="1">
        <f t="shared" si="14"/>
        <v>42605</v>
      </c>
      <c r="B71" s="19"/>
      <c r="C71" s="12"/>
      <c r="D71" s="12"/>
      <c r="G71" s="13"/>
      <c r="H71" s="14">
        <f t="shared" si="15"/>
        <v>0</v>
      </c>
      <c r="I71" s="3">
        <f t="shared" si="16"/>
        <v>0</v>
      </c>
    </row>
    <row r="72" spans="1:11" x14ac:dyDescent="0.3">
      <c r="A72" s="1">
        <f t="shared" si="14"/>
        <v>42606</v>
      </c>
      <c r="B72" s="19"/>
      <c r="C72" s="12"/>
      <c r="D72" s="12"/>
      <c r="G72" s="13"/>
      <c r="H72" s="14">
        <f t="shared" si="15"/>
        <v>0</v>
      </c>
      <c r="I72" s="3">
        <f t="shared" si="16"/>
        <v>0</v>
      </c>
    </row>
    <row r="73" spans="1:11" x14ac:dyDescent="0.3">
      <c r="A73" s="1">
        <f t="shared" si="14"/>
        <v>42607</v>
      </c>
      <c r="C73" s="12"/>
      <c r="D73" s="12"/>
      <c r="G73" s="13"/>
      <c r="H73" s="14">
        <f t="shared" si="15"/>
        <v>0</v>
      </c>
      <c r="I73" s="3">
        <f t="shared" si="16"/>
        <v>0</v>
      </c>
    </row>
    <row r="74" spans="1:11" x14ac:dyDescent="0.3">
      <c r="A74" s="1">
        <f t="shared" si="14"/>
        <v>42608</v>
      </c>
      <c r="C74" s="12"/>
      <c r="D74" s="12"/>
      <c r="E74" s="12"/>
      <c r="F74" s="12"/>
      <c r="G74" s="13"/>
      <c r="H74" s="14">
        <f t="shared" si="15"/>
        <v>0</v>
      </c>
      <c r="I74" s="3">
        <f t="shared" si="16"/>
        <v>0</v>
      </c>
    </row>
    <row r="75" spans="1:11" ht="15" customHeight="1" x14ac:dyDescent="0.3">
      <c r="A75" s="1">
        <f t="shared" si="14"/>
        <v>42609</v>
      </c>
      <c r="G75" s="13"/>
      <c r="H75" s="14">
        <f t="shared" si="15"/>
        <v>0</v>
      </c>
      <c r="I75" s="3">
        <f t="shared" si="16"/>
        <v>0</v>
      </c>
      <c r="K75" s="75"/>
    </row>
    <row r="76" spans="1:11" ht="15" customHeight="1" x14ac:dyDescent="0.3">
      <c r="A76" s="2">
        <f t="shared" si="14"/>
        <v>42610</v>
      </c>
      <c r="B76" s="33"/>
      <c r="C76" s="33"/>
      <c r="D76" s="33"/>
      <c r="E76" s="33"/>
      <c r="F76" s="33"/>
      <c r="G76" s="15"/>
      <c r="H76" s="16">
        <f t="shared" si="15"/>
        <v>0</v>
      </c>
      <c r="I76" s="5">
        <f t="shared" si="16"/>
        <v>0</v>
      </c>
      <c r="K76" s="75"/>
    </row>
    <row r="77" spans="1:11" x14ac:dyDescent="0.3">
      <c r="A77" s="1">
        <f t="shared" si="14"/>
        <v>42611</v>
      </c>
      <c r="B77" s="19"/>
      <c r="C77" s="12"/>
      <c r="D77" s="12"/>
      <c r="G77" s="13"/>
      <c r="H77" s="14">
        <f t="shared" si="15"/>
        <v>0</v>
      </c>
      <c r="I77" s="3">
        <f t="shared" si="16"/>
        <v>0</v>
      </c>
    </row>
    <row r="78" spans="1:11" x14ac:dyDescent="0.3">
      <c r="A78" s="1">
        <f t="shared" si="14"/>
        <v>42612</v>
      </c>
      <c r="B78" s="19"/>
      <c r="C78" s="12"/>
      <c r="D78" s="12"/>
      <c r="G78" s="13"/>
      <c r="H78" s="14">
        <f t="shared" si="15"/>
        <v>0</v>
      </c>
      <c r="I78" s="3">
        <f t="shared" si="16"/>
        <v>0</v>
      </c>
    </row>
    <row r="79" spans="1:11" x14ac:dyDescent="0.3">
      <c r="A79" s="1">
        <f t="shared" si="14"/>
        <v>42613</v>
      </c>
      <c r="B79" s="19"/>
      <c r="C79" s="12"/>
      <c r="D79" s="12"/>
      <c r="G79" s="13"/>
      <c r="H79" s="14">
        <f t="shared" si="15"/>
        <v>0</v>
      </c>
      <c r="I79" s="3">
        <f t="shared" si="16"/>
        <v>0</v>
      </c>
    </row>
    <row r="80" spans="1:11" x14ac:dyDescent="0.3">
      <c r="A80" s="1">
        <f t="shared" si="14"/>
        <v>42614</v>
      </c>
      <c r="C80" s="12"/>
      <c r="D80" s="12"/>
      <c r="G80" s="13"/>
      <c r="H80" s="14">
        <f t="shared" si="15"/>
        <v>0</v>
      </c>
      <c r="I80" s="3">
        <f t="shared" si="16"/>
        <v>0</v>
      </c>
    </row>
    <row r="81" spans="1:11" x14ac:dyDescent="0.3">
      <c r="A81" s="1">
        <f t="shared" si="14"/>
        <v>42615</v>
      </c>
      <c r="C81" s="12"/>
      <c r="D81" s="12"/>
      <c r="E81" s="12"/>
      <c r="F81" s="12"/>
      <c r="G81" s="13"/>
      <c r="H81" s="14">
        <f t="shared" si="15"/>
        <v>0</v>
      </c>
      <c r="I81" s="3">
        <f t="shared" si="16"/>
        <v>0</v>
      </c>
    </row>
    <row r="82" spans="1:11" x14ac:dyDescent="0.3">
      <c r="A82" s="1">
        <f t="shared" si="14"/>
        <v>42616</v>
      </c>
      <c r="G82" s="13"/>
      <c r="H82" s="14">
        <f t="shared" si="15"/>
        <v>0</v>
      </c>
      <c r="I82" s="3">
        <f t="shared" si="16"/>
        <v>0</v>
      </c>
    </row>
    <row r="83" spans="1:11" x14ac:dyDescent="0.3">
      <c r="A83" s="2">
        <f t="shared" si="14"/>
        <v>42617</v>
      </c>
      <c r="B83" s="33"/>
      <c r="C83" s="33"/>
      <c r="D83" s="33"/>
      <c r="E83" s="33"/>
      <c r="F83" s="33"/>
      <c r="G83" s="15"/>
      <c r="H83" s="16">
        <f t="shared" si="15"/>
        <v>0</v>
      </c>
      <c r="I83" s="5">
        <f t="shared" si="16"/>
        <v>0</v>
      </c>
    </row>
    <row r="84" spans="1:11" x14ac:dyDescent="0.3">
      <c r="A84" s="1">
        <f t="shared" si="14"/>
        <v>42618</v>
      </c>
      <c r="B84" s="19"/>
      <c r="C84" s="12"/>
      <c r="D84" s="12"/>
      <c r="G84" s="13"/>
      <c r="H84" s="14">
        <f t="shared" si="15"/>
        <v>0</v>
      </c>
      <c r="I84" s="3">
        <f t="shared" si="16"/>
        <v>0</v>
      </c>
    </row>
    <row r="85" spans="1:11" x14ac:dyDescent="0.3">
      <c r="A85" s="1">
        <f t="shared" si="14"/>
        <v>42619</v>
      </c>
      <c r="B85" s="19"/>
      <c r="C85" s="12"/>
      <c r="D85" s="12"/>
      <c r="G85" s="13"/>
      <c r="H85" s="14">
        <f t="shared" si="15"/>
        <v>0</v>
      </c>
      <c r="I85" s="3">
        <f t="shared" si="16"/>
        <v>0</v>
      </c>
    </row>
    <row r="86" spans="1:11" x14ac:dyDescent="0.3">
      <c r="A86" s="1">
        <f t="shared" si="14"/>
        <v>42620</v>
      </c>
      <c r="B86" s="19"/>
      <c r="C86" s="12"/>
      <c r="D86" s="12"/>
      <c r="G86" s="13"/>
      <c r="H86" s="14">
        <f t="shared" si="15"/>
        <v>0</v>
      </c>
      <c r="I86" s="3">
        <f t="shared" si="16"/>
        <v>0</v>
      </c>
    </row>
    <row r="87" spans="1:11" x14ac:dyDescent="0.3">
      <c r="A87" s="1">
        <f t="shared" si="14"/>
        <v>42621</v>
      </c>
      <c r="C87" s="12"/>
      <c r="D87" s="12"/>
      <c r="G87" s="13"/>
      <c r="H87" s="14">
        <f t="shared" si="15"/>
        <v>0</v>
      </c>
      <c r="I87" s="3">
        <f t="shared" si="16"/>
        <v>0</v>
      </c>
    </row>
    <row r="88" spans="1:11" ht="14.4" customHeight="1" x14ac:dyDescent="0.3">
      <c r="A88" s="1">
        <f t="shared" si="14"/>
        <v>42622</v>
      </c>
      <c r="C88" s="12"/>
      <c r="D88" s="12"/>
      <c r="E88" s="12"/>
      <c r="F88" s="12"/>
      <c r="G88" s="13"/>
      <c r="H88" s="14">
        <f t="shared" si="15"/>
        <v>0</v>
      </c>
      <c r="I88" s="3">
        <f t="shared" si="16"/>
        <v>0</v>
      </c>
      <c r="K88" s="76"/>
    </row>
    <row r="89" spans="1:11" x14ac:dyDescent="0.3">
      <c r="A89" s="1">
        <f t="shared" si="14"/>
        <v>42623</v>
      </c>
      <c r="G89" s="13"/>
      <c r="H89" s="14">
        <f t="shared" si="15"/>
        <v>0</v>
      </c>
      <c r="I89" s="3">
        <f t="shared" si="16"/>
        <v>0</v>
      </c>
      <c r="K89" s="76"/>
    </row>
    <row r="90" spans="1:11" x14ac:dyDescent="0.3">
      <c r="A90" s="2">
        <f t="shared" si="14"/>
        <v>42624</v>
      </c>
      <c r="B90" s="33"/>
      <c r="C90" s="33"/>
      <c r="D90" s="33"/>
      <c r="E90" s="33"/>
      <c r="F90" s="33"/>
      <c r="G90" s="15"/>
      <c r="H90" s="16">
        <f t="shared" si="15"/>
        <v>0</v>
      </c>
      <c r="I90" s="5">
        <f t="shared" si="16"/>
        <v>0</v>
      </c>
      <c r="K90" s="76"/>
    </row>
    <row r="91" spans="1:11" x14ac:dyDescent="0.3">
      <c r="A91" s="1">
        <f t="shared" si="14"/>
        <v>42625</v>
      </c>
      <c r="B91" s="19"/>
      <c r="C91" s="12"/>
      <c r="D91" s="12"/>
      <c r="G91" s="13"/>
      <c r="H91" s="14">
        <f t="shared" si="15"/>
        <v>0</v>
      </c>
      <c r="I91" s="3">
        <f t="shared" si="16"/>
        <v>0</v>
      </c>
    </row>
    <row r="92" spans="1:11" ht="15" customHeight="1" x14ac:dyDescent="0.3">
      <c r="A92" s="1">
        <f t="shared" si="14"/>
        <v>42626</v>
      </c>
      <c r="B92" s="19"/>
      <c r="C92" s="12"/>
      <c r="D92" s="12"/>
      <c r="G92" s="13"/>
      <c r="H92" s="14">
        <f t="shared" si="15"/>
        <v>0</v>
      </c>
      <c r="I92" s="3">
        <f t="shared" si="16"/>
        <v>0</v>
      </c>
      <c r="K92" s="77"/>
    </row>
    <row r="93" spans="1:11" x14ac:dyDescent="0.3">
      <c r="A93" s="1">
        <f t="shared" si="14"/>
        <v>42627</v>
      </c>
      <c r="B93" s="19"/>
      <c r="C93" s="12"/>
      <c r="D93" s="12"/>
      <c r="G93" s="13"/>
      <c r="H93" s="14">
        <f t="shared" si="15"/>
        <v>0</v>
      </c>
      <c r="I93" s="3">
        <f t="shared" si="16"/>
        <v>0</v>
      </c>
    </row>
    <row r="94" spans="1:11" x14ac:dyDescent="0.3">
      <c r="A94" s="1">
        <f t="shared" si="14"/>
        <v>42628</v>
      </c>
      <c r="C94" s="12"/>
      <c r="D94" s="12"/>
      <c r="G94" s="13"/>
      <c r="H94" s="14">
        <f t="shared" si="15"/>
        <v>0</v>
      </c>
      <c r="I94" s="3">
        <f t="shared" si="16"/>
        <v>0</v>
      </c>
    </row>
    <row r="95" spans="1:11" x14ac:dyDescent="0.3">
      <c r="A95" s="1">
        <f t="shared" si="14"/>
        <v>42629</v>
      </c>
      <c r="C95" s="12"/>
      <c r="D95" s="12"/>
      <c r="E95" s="12"/>
      <c r="F95" s="12"/>
      <c r="G95" s="13"/>
      <c r="H95" s="14">
        <f t="shared" si="15"/>
        <v>0</v>
      </c>
      <c r="I95" s="3">
        <f t="shared" si="16"/>
        <v>0</v>
      </c>
    </row>
    <row r="96" spans="1:11" x14ac:dyDescent="0.3">
      <c r="A96" s="1">
        <f t="shared" si="14"/>
        <v>42630</v>
      </c>
      <c r="G96" s="13"/>
      <c r="H96" s="14">
        <f t="shared" si="15"/>
        <v>0</v>
      </c>
      <c r="I96" s="3">
        <f t="shared" si="16"/>
        <v>0</v>
      </c>
    </row>
    <row r="97" spans="1:11" x14ac:dyDescent="0.3">
      <c r="A97" s="2">
        <f t="shared" si="14"/>
        <v>42631</v>
      </c>
      <c r="B97" s="33"/>
      <c r="C97" s="33"/>
      <c r="D97" s="33"/>
      <c r="E97" s="33"/>
      <c r="F97" s="33"/>
      <c r="G97" s="15"/>
      <c r="H97" s="16">
        <f t="shared" si="15"/>
        <v>0</v>
      </c>
      <c r="I97" s="5">
        <f t="shared" si="16"/>
        <v>0</v>
      </c>
    </row>
    <row r="98" spans="1:11" ht="14.4" customHeight="1" x14ac:dyDescent="0.3">
      <c r="A98" s="1">
        <f t="shared" si="14"/>
        <v>42632</v>
      </c>
      <c r="B98" s="19"/>
      <c r="C98" s="12"/>
      <c r="D98" s="12"/>
      <c r="G98" s="13"/>
      <c r="H98" s="14">
        <f t="shared" si="15"/>
        <v>0</v>
      </c>
      <c r="I98" s="3">
        <f t="shared" si="16"/>
        <v>0</v>
      </c>
    </row>
    <row r="99" spans="1:11" x14ac:dyDescent="0.3">
      <c r="A99" s="1">
        <f t="shared" si="14"/>
        <v>42633</v>
      </c>
      <c r="B99" s="19"/>
      <c r="C99" s="12"/>
      <c r="D99" s="12"/>
      <c r="G99" s="13"/>
      <c r="H99" s="14">
        <f t="shared" si="15"/>
        <v>0</v>
      </c>
      <c r="I99" s="3">
        <f t="shared" si="16"/>
        <v>0</v>
      </c>
    </row>
    <row r="100" spans="1:11" x14ac:dyDescent="0.3">
      <c r="A100" s="1">
        <f t="shared" si="14"/>
        <v>42634</v>
      </c>
      <c r="B100" s="19"/>
      <c r="C100" s="12"/>
      <c r="D100" s="12"/>
      <c r="G100" s="13"/>
      <c r="H100" s="14">
        <f t="shared" si="15"/>
        <v>0</v>
      </c>
      <c r="I100" s="3">
        <f t="shared" si="16"/>
        <v>0</v>
      </c>
    </row>
    <row r="101" spans="1:11" x14ac:dyDescent="0.3">
      <c r="A101" s="1">
        <f t="shared" si="14"/>
        <v>42635</v>
      </c>
      <c r="C101" s="12"/>
      <c r="D101" s="12"/>
      <c r="G101" s="13"/>
      <c r="H101" s="14">
        <f t="shared" si="15"/>
        <v>0</v>
      </c>
      <c r="I101" s="3">
        <f t="shared" si="16"/>
        <v>0</v>
      </c>
    </row>
    <row r="102" spans="1:11" x14ac:dyDescent="0.3">
      <c r="A102" s="1">
        <f t="shared" si="14"/>
        <v>42636</v>
      </c>
      <c r="C102" s="12"/>
      <c r="D102" s="12"/>
      <c r="E102" s="12"/>
      <c r="F102" s="12"/>
      <c r="G102" s="13"/>
      <c r="H102" s="14">
        <f t="shared" si="15"/>
        <v>0</v>
      </c>
      <c r="I102" s="3">
        <f t="shared" si="16"/>
        <v>0</v>
      </c>
    </row>
    <row r="103" spans="1:11" x14ac:dyDescent="0.3">
      <c r="A103" s="1">
        <f t="shared" si="14"/>
        <v>42637</v>
      </c>
      <c r="G103" s="13"/>
      <c r="H103" s="14">
        <f t="shared" si="15"/>
        <v>0</v>
      </c>
      <c r="I103" s="3">
        <f t="shared" si="16"/>
        <v>0</v>
      </c>
    </row>
    <row r="104" spans="1:11" x14ac:dyDescent="0.3">
      <c r="A104" s="2">
        <f t="shared" si="14"/>
        <v>42638</v>
      </c>
      <c r="B104" s="33"/>
      <c r="C104" s="33"/>
      <c r="D104" s="33"/>
      <c r="E104" s="33"/>
      <c r="F104" s="33"/>
      <c r="G104" s="15"/>
      <c r="H104" s="16">
        <f t="shared" si="15"/>
        <v>0</v>
      </c>
      <c r="I104" s="5">
        <f t="shared" si="16"/>
        <v>0</v>
      </c>
    </row>
    <row r="105" spans="1:11" ht="14.4" customHeight="1" x14ac:dyDescent="0.3">
      <c r="A105" s="1">
        <f t="shared" si="14"/>
        <v>42639</v>
      </c>
      <c r="B105" s="19"/>
      <c r="C105" s="12"/>
      <c r="D105" s="12"/>
      <c r="G105" s="13"/>
      <c r="H105" s="14">
        <f t="shared" si="15"/>
        <v>0</v>
      </c>
      <c r="I105" s="3">
        <f t="shared" si="16"/>
        <v>0</v>
      </c>
    </row>
    <row r="106" spans="1:11" x14ac:dyDescent="0.3">
      <c r="A106" s="1">
        <f t="shared" si="14"/>
        <v>42640</v>
      </c>
      <c r="B106" s="19"/>
      <c r="C106" s="12"/>
      <c r="D106" s="12"/>
      <c r="G106" s="13"/>
      <c r="H106" s="14">
        <f t="shared" si="15"/>
        <v>0</v>
      </c>
      <c r="I106" s="3">
        <f t="shared" si="16"/>
        <v>0</v>
      </c>
    </row>
    <row r="107" spans="1:11" x14ac:dyDescent="0.3">
      <c r="A107" s="1">
        <f t="shared" si="14"/>
        <v>42641</v>
      </c>
      <c r="B107" s="19"/>
      <c r="C107" s="12"/>
      <c r="D107" s="12"/>
      <c r="G107" s="13"/>
      <c r="H107" s="14">
        <f t="shared" si="15"/>
        <v>0</v>
      </c>
      <c r="I107" s="3">
        <f t="shared" si="16"/>
        <v>0</v>
      </c>
    </row>
    <row r="108" spans="1:11" x14ac:dyDescent="0.3">
      <c r="A108" s="1">
        <f t="shared" si="14"/>
        <v>42642</v>
      </c>
      <c r="C108" s="12"/>
      <c r="D108" s="12"/>
      <c r="G108" s="13"/>
      <c r="H108" s="14">
        <f t="shared" si="15"/>
        <v>0</v>
      </c>
      <c r="I108" s="3">
        <f t="shared" si="16"/>
        <v>0</v>
      </c>
    </row>
    <row r="109" spans="1:11" x14ac:dyDescent="0.3">
      <c r="A109" s="1">
        <f t="shared" si="14"/>
        <v>42643</v>
      </c>
      <c r="C109" s="12"/>
      <c r="D109" s="12"/>
      <c r="E109" s="12"/>
      <c r="F109" s="12"/>
      <c r="G109" s="13"/>
      <c r="H109" s="14">
        <f t="shared" si="15"/>
        <v>0</v>
      </c>
      <c r="I109" s="3">
        <f t="shared" si="16"/>
        <v>0</v>
      </c>
    </row>
    <row r="110" spans="1:11" x14ac:dyDescent="0.3">
      <c r="A110" s="1">
        <f t="shared" si="14"/>
        <v>42644</v>
      </c>
      <c r="G110" s="13"/>
      <c r="H110" s="14">
        <f t="shared" si="15"/>
        <v>0</v>
      </c>
      <c r="I110" s="3">
        <f t="shared" si="16"/>
        <v>0</v>
      </c>
    </row>
    <row r="111" spans="1:11" x14ac:dyDescent="0.3">
      <c r="A111" s="2">
        <f t="shared" si="14"/>
        <v>42645</v>
      </c>
      <c r="B111" s="33"/>
      <c r="C111" s="33"/>
      <c r="D111" s="33"/>
      <c r="E111" s="33"/>
      <c r="F111" s="33"/>
      <c r="G111" s="15"/>
      <c r="H111" s="16">
        <f t="shared" si="15"/>
        <v>0</v>
      </c>
      <c r="I111" s="5">
        <f t="shared" si="16"/>
        <v>0</v>
      </c>
    </row>
    <row r="112" spans="1:11" ht="14.4" customHeight="1" x14ac:dyDescent="0.3">
      <c r="A112" s="1">
        <f t="shared" si="14"/>
        <v>42646</v>
      </c>
      <c r="B112" s="19"/>
      <c r="C112" s="12"/>
      <c r="D112" s="12"/>
      <c r="G112" s="13"/>
      <c r="H112" s="14">
        <f t="shared" si="15"/>
        <v>0</v>
      </c>
      <c r="I112" s="3">
        <f t="shared" si="16"/>
        <v>0</v>
      </c>
      <c r="J112" s="112" t="s">
        <v>68</v>
      </c>
      <c r="K112" s="152" t="s">
        <v>15</v>
      </c>
    </row>
    <row r="113" spans="1:11" x14ac:dyDescent="0.3">
      <c r="A113" s="1">
        <f t="shared" si="14"/>
        <v>42647</v>
      </c>
      <c r="B113" s="19"/>
      <c r="C113" s="12"/>
      <c r="D113" s="12"/>
      <c r="G113" s="13"/>
      <c r="H113" s="14">
        <f t="shared" si="15"/>
        <v>0</v>
      </c>
      <c r="I113" s="3">
        <f t="shared" si="16"/>
        <v>0</v>
      </c>
      <c r="K113" s="152"/>
    </row>
    <row r="114" spans="1:11" x14ac:dyDescent="0.3">
      <c r="A114" s="1">
        <f t="shared" si="14"/>
        <v>42648</v>
      </c>
      <c r="B114" s="19"/>
      <c r="C114" s="12"/>
      <c r="D114" s="12"/>
      <c r="G114" s="13"/>
      <c r="H114" s="14">
        <f t="shared" si="15"/>
        <v>0</v>
      </c>
      <c r="I114" s="3">
        <f t="shared" si="16"/>
        <v>0</v>
      </c>
      <c r="K114" s="152"/>
    </row>
    <row r="115" spans="1:11" x14ac:dyDescent="0.3">
      <c r="A115" s="1">
        <f t="shared" ref="A115:A178" si="17">A114+1</f>
        <v>42649</v>
      </c>
      <c r="C115" s="12"/>
      <c r="D115" s="12"/>
      <c r="G115" s="13"/>
      <c r="H115" s="14">
        <f t="shared" si="15"/>
        <v>0</v>
      </c>
      <c r="I115" s="3">
        <f t="shared" si="16"/>
        <v>0</v>
      </c>
      <c r="K115" s="152"/>
    </row>
    <row r="116" spans="1:11" x14ac:dyDescent="0.3">
      <c r="A116" s="1">
        <f t="shared" si="17"/>
        <v>42650</v>
      </c>
      <c r="C116" s="12"/>
      <c r="D116" s="12"/>
      <c r="E116" s="12"/>
      <c r="F116" s="12"/>
      <c r="G116" s="13"/>
      <c r="H116" s="14">
        <f t="shared" si="15"/>
        <v>0</v>
      </c>
      <c r="I116" s="3">
        <f t="shared" si="16"/>
        <v>0</v>
      </c>
      <c r="K116" s="152"/>
    </row>
    <row r="117" spans="1:11" x14ac:dyDescent="0.3">
      <c r="A117" s="1">
        <f t="shared" si="17"/>
        <v>42651</v>
      </c>
      <c r="G117" s="13"/>
      <c r="H117" s="14">
        <f t="shared" si="15"/>
        <v>0</v>
      </c>
      <c r="I117" s="3">
        <f t="shared" si="16"/>
        <v>0</v>
      </c>
      <c r="K117" s="152"/>
    </row>
    <row r="118" spans="1:11" x14ac:dyDescent="0.3">
      <c r="A118" s="2">
        <f t="shared" si="17"/>
        <v>42652</v>
      </c>
      <c r="B118" s="33"/>
      <c r="C118" s="33"/>
      <c r="D118" s="33"/>
      <c r="E118" s="33"/>
      <c r="F118" s="33"/>
      <c r="G118" s="15"/>
      <c r="H118" s="16">
        <f t="shared" ref="H118:H181" si="18">(D118-C118-(F118-E118))*24</f>
        <v>0</v>
      </c>
      <c r="I118" s="5">
        <f t="shared" ref="I118:I181" si="19">H118*G118</f>
        <v>0</v>
      </c>
      <c r="K118" s="152"/>
    </row>
    <row r="119" spans="1:11" ht="15" customHeight="1" x14ac:dyDescent="0.3">
      <c r="A119" s="1">
        <f t="shared" si="17"/>
        <v>42653</v>
      </c>
      <c r="B119" s="19"/>
      <c r="C119" s="12"/>
      <c r="D119" s="12"/>
      <c r="G119" s="13"/>
      <c r="H119" s="14">
        <f t="shared" si="18"/>
        <v>0</v>
      </c>
      <c r="I119" s="3">
        <f t="shared" si="19"/>
        <v>0</v>
      </c>
      <c r="K119" s="152"/>
    </row>
    <row r="120" spans="1:11" x14ac:dyDescent="0.3">
      <c r="A120" s="1">
        <f t="shared" si="17"/>
        <v>42654</v>
      </c>
      <c r="B120" s="19"/>
      <c r="C120" s="12"/>
      <c r="D120" s="12"/>
      <c r="G120" s="13"/>
      <c r="H120" s="14">
        <f t="shared" si="18"/>
        <v>0</v>
      </c>
      <c r="I120" s="3">
        <f t="shared" si="19"/>
        <v>0</v>
      </c>
      <c r="K120" s="152"/>
    </row>
    <row r="121" spans="1:11" x14ac:dyDescent="0.3">
      <c r="A121" s="1">
        <f t="shared" si="17"/>
        <v>42655</v>
      </c>
      <c r="B121" s="19"/>
      <c r="C121" s="12"/>
      <c r="D121" s="12"/>
      <c r="G121" s="13"/>
      <c r="H121" s="14">
        <f t="shared" si="18"/>
        <v>0</v>
      </c>
      <c r="I121" s="3">
        <f t="shared" si="19"/>
        <v>0</v>
      </c>
      <c r="K121" s="152"/>
    </row>
    <row r="122" spans="1:11" x14ac:dyDescent="0.3">
      <c r="A122" s="1">
        <f t="shared" si="17"/>
        <v>42656</v>
      </c>
      <c r="C122" s="12"/>
      <c r="D122" s="12"/>
      <c r="G122" s="13"/>
      <c r="H122" s="14">
        <f t="shared" si="18"/>
        <v>0</v>
      </c>
      <c r="I122" s="3">
        <f t="shared" si="19"/>
        <v>0</v>
      </c>
      <c r="K122" s="152"/>
    </row>
    <row r="123" spans="1:11" x14ac:dyDescent="0.3">
      <c r="A123" s="1">
        <f t="shared" si="17"/>
        <v>42657</v>
      </c>
      <c r="C123" s="12"/>
      <c r="D123" s="12"/>
      <c r="E123" s="12"/>
      <c r="F123" s="12"/>
      <c r="G123" s="13"/>
      <c r="H123" s="14">
        <f t="shared" si="18"/>
        <v>0</v>
      </c>
      <c r="I123" s="3">
        <f t="shared" si="19"/>
        <v>0</v>
      </c>
      <c r="K123" s="152"/>
    </row>
    <row r="124" spans="1:11" x14ac:dyDescent="0.3">
      <c r="A124" s="1">
        <f t="shared" si="17"/>
        <v>42658</v>
      </c>
      <c r="G124" s="13"/>
      <c r="H124" s="14">
        <f t="shared" si="18"/>
        <v>0</v>
      </c>
      <c r="I124" s="3">
        <f t="shared" si="19"/>
        <v>0</v>
      </c>
      <c r="K124" s="152"/>
    </row>
    <row r="125" spans="1:11" x14ac:dyDescent="0.3">
      <c r="A125" s="2">
        <f t="shared" si="17"/>
        <v>42659</v>
      </c>
      <c r="B125" s="33"/>
      <c r="C125" s="33"/>
      <c r="D125" s="33"/>
      <c r="E125" s="33"/>
      <c r="F125" s="33"/>
      <c r="G125" s="15"/>
      <c r="H125" s="16">
        <f t="shared" si="18"/>
        <v>0</v>
      </c>
      <c r="I125" s="5">
        <f t="shared" si="19"/>
        <v>0</v>
      </c>
      <c r="K125" s="152"/>
    </row>
    <row r="126" spans="1:11" ht="15" customHeight="1" x14ac:dyDescent="0.3">
      <c r="A126" s="1">
        <f t="shared" si="17"/>
        <v>42660</v>
      </c>
      <c r="B126" s="19"/>
      <c r="C126" s="12"/>
      <c r="D126" s="12"/>
      <c r="G126" s="13"/>
      <c r="H126" s="14">
        <f t="shared" si="18"/>
        <v>0</v>
      </c>
      <c r="I126" s="3">
        <f t="shared" si="19"/>
        <v>0</v>
      </c>
    </row>
    <row r="127" spans="1:11" x14ac:dyDescent="0.3">
      <c r="A127" s="1">
        <f t="shared" si="17"/>
        <v>42661</v>
      </c>
      <c r="B127" s="19"/>
      <c r="C127" s="12"/>
      <c r="D127" s="12"/>
      <c r="G127" s="13"/>
      <c r="H127" s="14">
        <f t="shared" si="18"/>
        <v>0</v>
      </c>
      <c r="I127" s="3">
        <f t="shared" si="19"/>
        <v>0</v>
      </c>
    </row>
    <row r="128" spans="1:11" x14ac:dyDescent="0.3">
      <c r="A128" s="1">
        <f t="shared" si="17"/>
        <v>42662</v>
      </c>
      <c r="B128" s="19"/>
      <c r="C128" s="12"/>
      <c r="D128" s="12"/>
      <c r="G128" s="13"/>
      <c r="H128" s="14">
        <f t="shared" si="18"/>
        <v>0</v>
      </c>
      <c r="I128" s="3">
        <f t="shared" si="19"/>
        <v>0</v>
      </c>
    </row>
    <row r="129" spans="1:15" x14ac:dyDescent="0.3">
      <c r="A129" s="1">
        <f t="shared" si="17"/>
        <v>42663</v>
      </c>
      <c r="C129" s="12"/>
      <c r="D129" s="12"/>
      <c r="G129" s="13"/>
      <c r="H129" s="14">
        <f t="shared" si="18"/>
        <v>0</v>
      </c>
      <c r="I129" s="3">
        <f t="shared" si="19"/>
        <v>0</v>
      </c>
    </row>
    <row r="130" spans="1:15" x14ac:dyDescent="0.3">
      <c r="A130" s="1">
        <f t="shared" si="17"/>
        <v>42664</v>
      </c>
      <c r="C130" s="12"/>
      <c r="D130" s="12"/>
      <c r="E130" s="12"/>
      <c r="F130" s="12"/>
      <c r="G130" s="13"/>
      <c r="H130" s="14">
        <f t="shared" si="18"/>
        <v>0</v>
      </c>
      <c r="I130" s="3">
        <f t="shared" si="19"/>
        <v>0</v>
      </c>
    </row>
    <row r="131" spans="1:15" x14ac:dyDescent="0.3">
      <c r="A131" s="1">
        <f t="shared" si="17"/>
        <v>42665</v>
      </c>
      <c r="G131" s="13"/>
      <c r="H131" s="14">
        <f t="shared" si="18"/>
        <v>0</v>
      </c>
      <c r="I131" s="3">
        <f t="shared" si="19"/>
        <v>0</v>
      </c>
      <c r="K131"/>
    </row>
    <row r="132" spans="1:15" x14ac:dyDescent="0.3">
      <c r="A132" s="2">
        <f t="shared" si="17"/>
        <v>42666</v>
      </c>
      <c r="B132" s="33"/>
      <c r="C132" s="33"/>
      <c r="D132" s="33"/>
      <c r="E132" s="33"/>
      <c r="F132" s="33"/>
      <c r="G132" s="15"/>
      <c r="H132" s="16">
        <f t="shared" si="18"/>
        <v>0</v>
      </c>
      <c r="I132" s="5">
        <f t="shared" si="19"/>
        <v>0</v>
      </c>
      <c r="K132"/>
    </row>
    <row r="133" spans="1:15" ht="14.4" customHeight="1" x14ac:dyDescent="0.3">
      <c r="A133" s="1">
        <f t="shared" si="17"/>
        <v>42667</v>
      </c>
      <c r="B133" s="19"/>
      <c r="C133" s="12"/>
      <c r="D133" s="12"/>
      <c r="G133" s="13"/>
      <c r="H133" s="14">
        <f t="shared" si="18"/>
        <v>0</v>
      </c>
      <c r="I133" s="3">
        <f t="shared" si="19"/>
        <v>0</v>
      </c>
      <c r="K133"/>
    </row>
    <row r="134" spans="1:15" s="3" customFormat="1" x14ac:dyDescent="0.3">
      <c r="A134" s="1">
        <f t="shared" si="17"/>
        <v>42668</v>
      </c>
      <c r="B134" s="19"/>
      <c r="C134" s="12"/>
      <c r="D134" s="12"/>
      <c r="E134"/>
      <c r="F134"/>
      <c r="G134" s="13"/>
      <c r="H134" s="14">
        <f t="shared" si="18"/>
        <v>0</v>
      </c>
      <c r="I134" s="3">
        <f t="shared" si="19"/>
        <v>0</v>
      </c>
      <c r="J134"/>
      <c r="K134"/>
      <c r="L134"/>
      <c r="M134"/>
      <c r="N134"/>
      <c r="O134"/>
    </row>
    <row r="135" spans="1:15" s="3" customFormat="1" x14ac:dyDescent="0.3">
      <c r="A135" s="1">
        <f t="shared" si="17"/>
        <v>42669</v>
      </c>
      <c r="B135" s="19"/>
      <c r="C135" s="12"/>
      <c r="D135" s="12"/>
      <c r="E135"/>
      <c r="F135"/>
      <c r="G135" s="13"/>
      <c r="H135" s="14">
        <f t="shared" si="18"/>
        <v>0</v>
      </c>
      <c r="I135" s="3">
        <f t="shared" si="19"/>
        <v>0</v>
      </c>
      <c r="J135"/>
      <c r="K135"/>
      <c r="L135"/>
      <c r="M135"/>
      <c r="N135"/>
      <c r="O135"/>
    </row>
    <row r="136" spans="1:15" s="3" customFormat="1" x14ac:dyDescent="0.3">
      <c r="A136" s="1">
        <f t="shared" si="17"/>
        <v>42670</v>
      </c>
      <c r="B136"/>
      <c r="C136" s="12"/>
      <c r="D136" s="12"/>
      <c r="E136"/>
      <c r="F136"/>
      <c r="G136" s="13"/>
      <c r="H136" s="14">
        <f t="shared" si="18"/>
        <v>0</v>
      </c>
      <c r="I136" s="3">
        <f t="shared" si="19"/>
        <v>0</v>
      </c>
      <c r="J136"/>
      <c r="K136"/>
      <c r="L136"/>
      <c r="M136"/>
      <c r="N136"/>
      <c r="O136"/>
    </row>
    <row r="137" spans="1:15" s="3" customFormat="1" x14ac:dyDescent="0.3">
      <c r="A137" s="1">
        <f t="shared" si="17"/>
        <v>42671</v>
      </c>
      <c r="B137"/>
      <c r="C137" s="12"/>
      <c r="D137" s="12"/>
      <c r="E137" s="12"/>
      <c r="F137" s="12"/>
      <c r="G137" s="13"/>
      <c r="H137" s="14">
        <f t="shared" si="18"/>
        <v>0</v>
      </c>
      <c r="I137" s="3">
        <f t="shared" si="19"/>
        <v>0</v>
      </c>
      <c r="J137"/>
      <c r="K137"/>
      <c r="L137"/>
      <c r="M137"/>
      <c r="N137"/>
      <c r="O137"/>
    </row>
    <row r="138" spans="1:15" s="3" customFormat="1" x14ac:dyDescent="0.3">
      <c r="A138" s="1">
        <f t="shared" si="17"/>
        <v>42672</v>
      </c>
      <c r="B138"/>
      <c r="C138"/>
      <c r="D138"/>
      <c r="E138"/>
      <c r="F138"/>
      <c r="G138" s="13"/>
      <c r="H138" s="14">
        <f t="shared" si="18"/>
        <v>0</v>
      </c>
      <c r="I138" s="3">
        <f t="shared" si="19"/>
        <v>0</v>
      </c>
      <c r="J138"/>
      <c r="K138"/>
      <c r="L138"/>
      <c r="M138"/>
      <c r="N138"/>
      <c r="O138"/>
    </row>
    <row r="139" spans="1:15" s="3" customFormat="1" x14ac:dyDescent="0.3">
      <c r="A139" s="2">
        <f t="shared" si="17"/>
        <v>42673</v>
      </c>
      <c r="B139" s="33"/>
      <c r="C139" s="33"/>
      <c r="D139" s="33"/>
      <c r="E139" s="33"/>
      <c r="F139" s="33"/>
      <c r="G139" s="15"/>
      <c r="H139" s="16">
        <f t="shared" si="18"/>
        <v>0</v>
      </c>
      <c r="I139" s="5">
        <f t="shared" si="19"/>
        <v>0</v>
      </c>
      <c r="J139"/>
      <c r="K139"/>
      <c r="L139"/>
      <c r="M139"/>
      <c r="N139"/>
      <c r="O139"/>
    </row>
    <row r="140" spans="1:15" s="3" customFormat="1" ht="14.4" customHeight="1" x14ac:dyDescent="0.3">
      <c r="A140" s="1">
        <f t="shared" si="17"/>
        <v>42674</v>
      </c>
      <c r="B140" s="19"/>
      <c r="C140" s="12"/>
      <c r="D140" s="12"/>
      <c r="E140"/>
      <c r="F140"/>
      <c r="G140" s="13"/>
      <c r="H140" s="14">
        <f t="shared" si="18"/>
        <v>0</v>
      </c>
      <c r="I140" s="3">
        <f t="shared" si="19"/>
        <v>0</v>
      </c>
      <c r="J140"/>
      <c r="M140"/>
      <c r="N140"/>
      <c r="O140"/>
    </row>
    <row r="141" spans="1:15" s="3" customFormat="1" x14ac:dyDescent="0.3">
      <c r="A141" s="1">
        <f t="shared" si="17"/>
        <v>42675</v>
      </c>
      <c r="B141" s="19"/>
      <c r="C141" s="12"/>
      <c r="D141" s="12"/>
      <c r="E141"/>
      <c r="F141"/>
      <c r="G141" s="13"/>
      <c r="H141" s="14">
        <f t="shared" si="18"/>
        <v>0</v>
      </c>
      <c r="I141" s="3">
        <f t="shared" si="19"/>
        <v>0</v>
      </c>
      <c r="J141"/>
      <c r="M141"/>
      <c r="N141"/>
      <c r="O141"/>
    </row>
    <row r="142" spans="1:15" s="3" customFormat="1" x14ac:dyDescent="0.3">
      <c r="A142" s="1">
        <f t="shared" si="17"/>
        <v>42676</v>
      </c>
      <c r="B142" s="19"/>
      <c r="C142" s="12"/>
      <c r="D142" s="12"/>
      <c r="E142"/>
      <c r="F142"/>
      <c r="G142" s="13"/>
      <c r="H142" s="14">
        <f t="shared" si="18"/>
        <v>0</v>
      </c>
      <c r="I142" s="3">
        <f t="shared" si="19"/>
        <v>0</v>
      </c>
      <c r="J142"/>
      <c r="M142"/>
      <c r="N142"/>
      <c r="O142"/>
    </row>
    <row r="143" spans="1:15" s="3" customFormat="1" x14ac:dyDescent="0.3">
      <c r="A143" s="1">
        <f t="shared" si="17"/>
        <v>42677</v>
      </c>
      <c r="B143"/>
      <c r="C143" s="12"/>
      <c r="D143" s="12"/>
      <c r="E143"/>
      <c r="F143"/>
      <c r="G143" s="13"/>
      <c r="H143" s="14">
        <f t="shared" si="18"/>
        <v>0</v>
      </c>
      <c r="I143" s="3">
        <f t="shared" si="19"/>
        <v>0</v>
      </c>
      <c r="J143"/>
      <c r="M143"/>
      <c r="N143"/>
      <c r="O143"/>
    </row>
    <row r="144" spans="1:15" s="3" customFormat="1" x14ac:dyDescent="0.3">
      <c r="A144" s="1">
        <f t="shared" si="17"/>
        <v>42678</v>
      </c>
      <c r="B144"/>
      <c r="C144" s="12"/>
      <c r="D144" s="12"/>
      <c r="E144" s="12"/>
      <c r="F144" s="12"/>
      <c r="G144" s="13"/>
      <c r="H144" s="14">
        <f t="shared" si="18"/>
        <v>0</v>
      </c>
      <c r="I144" s="3">
        <f t="shared" si="19"/>
        <v>0</v>
      </c>
      <c r="J144"/>
      <c r="N144"/>
      <c r="O144"/>
    </row>
    <row r="145" spans="1:15" s="3" customFormat="1" x14ac:dyDescent="0.3">
      <c r="A145" s="1">
        <f t="shared" si="17"/>
        <v>42679</v>
      </c>
      <c r="B145"/>
      <c r="C145"/>
      <c r="D145"/>
      <c r="E145"/>
      <c r="F145"/>
      <c r="G145" s="13"/>
      <c r="H145" s="14">
        <f t="shared" si="18"/>
        <v>0</v>
      </c>
      <c r="I145" s="3">
        <f t="shared" si="19"/>
        <v>0</v>
      </c>
      <c r="J145"/>
      <c r="M145"/>
      <c r="N145"/>
      <c r="O145"/>
    </row>
    <row r="146" spans="1:15" s="3" customFormat="1" x14ac:dyDescent="0.3">
      <c r="A146" s="2">
        <f t="shared" si="17"/>
        <v>42680</v>
      </c>
      <c r="B146" s="33"/>
      <c r="C146" s="33"/>
      <c r="D146" s="33"/>
      <c r="E146" s="33"/>
      <c r="F146" s="33"/>
      <c r="G146" s="15"/>
      <c r="H146" s="16">
        <f t="shared" si="18"/>
        <v>0</v>
      </c>
      <c r="I146" s="5">
        <f t="shared" si="19"/>
        <v>0</v>
      </c>
      <c r="J146"/>
      <c r="M146"/>
      <c r="N146"/>
      <c r="O146"/>
    </row>
    <row r="147" spans="1:15" s="3" customFormat="1" ht="14.4" customHeight="1" x14ac:dyDescent="0.3">
      <c r="A147" s="1">
        <f t="shared" si="17"/>
        <v>42681</v>
      </c>
      <c r="B147" s="19"/>
      <c r="C147" s="12"/>
      <c r="D147" s="12"/>
      <c r="E147"/>
      <c r="F147"/>
      <c r="G147" s="13"/>
      <c r="H147" s="14">
        <f t="shared" si="18"/>
        <v>0</v>
      </c>
      <c r="I147" s="3">
        <f t="shared" si="19"/>
        <v>0</v>
      </c>
      <c r="J147"/>
      <c r="M147"/>
      <c r="N147"/>
      <c r="O147"/>
    </row>
    <row r="148" spans="1:15" s="3" customFormat="1" x14ac:dyDescent="0.3">
      <c r="A148" s="1">
        <f t="shared" si="17"/>
        <v>42682</v>
      </c>
      <c r="B148" s="19"/>
      <c r="C148" s="12"/>
      <c r="D148" s="12"/>
      <c r="E148"/>
      <c r="F148"/>
      <c r="G148" s="13"/>
      <c r="H148" s="14">
        <f t="shared" si="18"/>
        <v>0</v>
      </c>
      <c r="I148" s="3">
        <f t="shared" si="19"/>
        <v>0</v>
      </c>
      <c r="J148"/>
      <c r="M148"/>
      <c r="N148"/>
      <c r="O148"/>
    </row>
    <row r="149" spans="1:15" s="3" customFormat="1" x14ac:dyDescent="0.3">
      <c r="A149" s="1">
        <f t="shared" si="17"/>
        <v>42683</v>
      </c>
      <c r="B149" s="19"/>
      <c r="C149" s="12"/>
      <c r="D149" s="12"/>
      <c r="E149"/>
      <c r="F149"/>
      <c r="G149" s="13"/>
      <c r="H149" s="14">
        <f t="shared" si="18"/>
        <v>0</v>
      </c>
      <c r="I149" s="3">
        <f t="shared" si="19"/>
        <v>0</v>
      </c>
      <c r="J149"/>
      <c r="M149"/>
      <c r="N149"/>
      <c r="O149"/>
    </row>
    <row r="150" spans="1:15" s="3" customFormat="1" x14ac:dyDescent="0.3">
      <c r="A150" s="1">
        <f t="shared" si="17"/>
        <v>42684</v>
      </c>
      <c r="B150"/>
      <c r="C150" s="12"/>
      <c r="D150" s="12"/>
      <c r="E150"/>
      <c r="F150"/>
      <c r="G150" s="13"/>
      <c r="H150" s="14">
        <f t="shared" si="18"/>
        <v>0</v>
      </c>
      <c r="I150" s="3">
        <f t="shared" si="19"/>
        <v>0</v>
      </c>
      <c r="J150"/>
      <c r="M150"/>
      <c r="N150"/>
      <c r="O150"/>
    </row>
    <row r="151" spans="1:15" s="3" customFormat="1" x14ac:dyDescent="0.3">
      <c r="A151" s="1">
        <f t="shared" si="17"/>
        <v>42685</v>
      </c>
      <c r="B151"/>
      <c r="C151" s="12"/>
      <c r="D151" s="12"/>
      <c r="E151" s="12"/>
      <c r="F151" s="12"/>
      <c r="G151" s="13"/>
      <c r="H151" s="14">
        <f t="shared" si="18"/>
        <v>0</v>
      </c>
      <c r="I151" s="3">
        <f t="shared" si="19"/>
        <v>0</v>
      </c>
      <c r="J151"/>
      <c r="M151"/>
      <c r="N151"/>
      <c r="O151"/>
    </row>
    <row r="152" spans="1:15" s="3" customFormat="1" x14ac:dyDescent="0.3">
      <c r="A152" s="1">
        <f t="shared" si="17"/>
        <v>42686</v>
      </c>
      <c r="B152"/>
      <c r="C152"/>
      <c r="D152"/>
      <c r="E152"/>
      <c r="F152"/>
      <c r="G152" s="13"/>
      <c r="H152" s="14">
        <f t="shared" si="18"/>
        <v>0</v>
      </c>
      <c r="I152" s="3">
        <f t="shared" si="19"/>
        <v>0</v>
      </c>
      <c r="J152"/>
      <c r="M152"/>
      <c r="N152"/>
      <c r="O152"/>
    </row>
    <row r="153" spans="1:15" s="3" customFormat="1" x14ac:dyDescent="0.3">
      <c r="A153" s="2">
        <f t="shared" si="17"/>
        <v>42687</v>
      </c>
      <c r="B153" s="33"/>
      <c r="C153" s="33"/>
      <c r="D153" s="33"/>
      <c r="E153" s="33"/>
      <c r="F153" s="33"/>
      <c r="G153" s="15"/>
      <c r="H153" s="16">
        <f t="shared" si="18"/>
        <v>0</v>
      </c>
      <c r="I153" s="5">
        <f t="shared" si="19"/>
        <v>0</v>
      </c>
      <c r="J153"/>
      <c r="M153"/>
      <c r="N153"/>
      <c r="O153"/>
    </row>
    <row r="154" spans="1:15" s="3" customFormat="1" x14ac:dyDescent="0.3">
      <c r="A154" s="1">
        <f t="shared" si="17"/>
        <v>42688</v>
      </c>
      <c r="B154" s="19"/>
      <c r="C154" s="12"/>
      <c r="D154" s="12"/>
      <c r="E154"/>
      <c r="F154"/>
      <c r="G154" s="13"/>
      <c r="H154" s="14">
        <f t="shared" si="18"/>
        <v>0</v>
      </c>
      <c r="I154" s="3">
        <f t="shared" si="19"/>
        <v>0</v>
      </c>
      <c r="J154"/>
      <c r="M154"/>
      <c r="N154"/>
      <c r="O154"/>
    </row>
    <row r="155" spans="1:15" s="3" customFormat="1" x14ac:dyDescent="0.3">
      <c r="A155" s="1">
        <f t="shared" si="17"/>
        <v>42689</v>
      </c>
      <c r="B155" s="19"/>
      <c r="C155" s="12"/>
      <c r="D155" s="12"/>
      <c r="E155"/>
      <c r="F155"/>
      <c r="G155" s="13"/>
      <c r="H155" s="14">
        <f t="shared" si="18"/>
        <v>0</v>
      </c>
      <c r="I155" s="3">
        <f t="shared" si="19"/>
        <v>0</v>
      </c>
      <c r="J155"/>
      <c r="M155"/>
      <c r="N155"/>
      <c r="O155"/>
    </row>
    <row r="156" spans="1:15" s="3" customFormat="1" x14ac:dyDescent="0.3">
      <c r="A156" s="1">
        <f t="shared" si="17"/>
        <v>42690</v>
      </c>
      <c r="B156" s="19"/>
      <c r="C156" s="12"/>
      <c r="D156" s="12"/>
      <c r="E156"/>
      <c r="F156"/>
      <c r="G156" s="13"/>
      <c r="H156" s="14">
        <f t="shared" si="18"/>
        <v>0</v>
      </c>
      <c r="I156" s="3">
        <f t="shared" si="19"/>
        <v>0</v>
      </c>
      <c r="J156"/>
      <c r="M156"/>
      <c r="N156"/>
      <c r="O156"/>
    </row>
    <row r="157" spans="1:15" s="3" customFormat="1" x14ac:dyDescent="0.3">
      <c r="A157" s="1">
        <f t="shared" si="17"/>
        <v>42691</v>
      </c>
      <c r="B157"/>
      <c r="C157" s="12"/>
      <c r="D157" s="12"/>
      <c r="E157"/>
      <c r="F157"/>
      <c r="G157" s="13"/>
      <c r="H157" s="14">
        <f t="shared" si="18"/>
        <v>0</v>
      </c>
      <c r="I157" s="3">
        <f t="shared" si="19"/>
        <v>0</v>
      </c>
      <c r="J157"/>
      <c r="M157"/>
      <c r="N157"/>
      <c r="O157"/>
    </row>
    <row r="158" spans="1:15" s="3" customFormat="1" x14ac:dyDescent="0.3">
      <c r="A158" s="1">
        <f t="shared" si="17"/>
        <v>42692</v>
      </c>
      <c r="B158"/>
      <c r="C158" s="12"/>
      <c r="D158" s="12"/>
      <c r="E158" s="12"/>
      <c r="F158" s="12"/>
      <c r="G158" s="13"/>
      <c r="H158" s="14">
        <f t="shared" si="18"/>
        <v>0</v>
      </c>
      <c r="I158" s="3">
        <f t="shared" si="19"/>
        <v>0</v>
      </c>
      <c r="J158"/>
      <c r="M158"/>
      <c r="N158"/>
      <c r="O158"/>
    </row>
    <row r="159" spans="1:15" s="3" customFormat="1" x14ac:dyDescent="0.3">
      <c r="A159" s="1">
        <f t="shared" si="17"/>
        <v>42693</v>
      </c>
      <c r="B159"/>
      <c r="C159"/>
      <c r="D159"/>
      <c r="E159"/>
      <c r="F159"/>
      <c r="G159" s="13"/>
      <c r="H159" s="14">
        <f t="shared" si="18"/>
        <v>0</v>
      </c>
      <c r="I159" s="3">
        <f t="shared" si="19"/>
        <v>0</v>
      </c>
      <c r="J159"/>
      <c r="M159"/>
      <c r="N159"/>
      <c r="O159"/>
    </row>
    <row r="160" spans="1:15" s="3" customFormat="1" x14ac:dyDescent="0.3">
      <c r="A160" s="2">
        <f t="shared" si="17"/>
        <v>42694</v>
      </c>
      <c r="B160" s="33"/>
      <c r="C160" s="33"/>
      <c r="D160" s="33"/>
      <c r="E160" s="33"/>
      <c r="F160" s="33"/>
      <c r="G160" s="15"/>
      <c r="H160" s="16">
        <f t="shared" si="18"/>
        <v>0</v>
      </c>
      <c r="I160" s="5">
        <f t="shared" si="19"/>
        <v>0</v>
      </c>
      <c r="J160"/>
      <c r="M160"/>
      <c r="N160"/>
      <c r="O160"/>
    </row>
    <row r="161" spans="1:17" s="3" customFormat="1" x14ac:dyDescent="0.3">
      <c r="A161" s="1">
        <f t="shared" si="17"/>
        <v>42695</v>
      </c>
      <c r="B161" s="19"/>
      <c r="C161" s="12"/>
      <c r="D161" s="12"/>
      <c r="E161"/>
      <c r="F161"/>
      <c r="G161" s="13"/>
      <c r="H161" s="14">
        <f t="shared" si="18"/>
        <v>0</v>
      </c>
      <c r="I161" s="3">
        <f t="shared" si="19"/>
        <v>0</v>
      </c>
      <c r="J161"/>
      <c r="K161"/>
      <c r="L161"/>
      <c r="M161"/>
      <c r="N161"/>
      <c r="O161"/>
    </row>
    <row r="162" spans="1:17" s="3" customFormat="1" x14ac:dyDescent="0.3">
      <c r="A162" s="1">
        <f t="shared" si="17"/>
        <v>42696</v>
      </c>
      <c r="B162" s="19"/>
      <c r="C162" s="12"/>
      <c r="D162" s="12"/>
      <c r="E162"/>
      <c r="F162"/>
      <c r="G162" s="13"/>
      <c r="H162" s="14">
        <f t="shared" si="18"/>
        <v>0</v>
      </c>
      <c r="I162" s="3">
        <f t="shared" si="19"/>
        <v>0</v>
      </c>
      <c r="J162"/>
      <c r="K162" s="72"/>
      <c r="L162"/>
      <c r="M162"/>
      <c r="N162"/>
      <c r="O162"/>
      <c r="P162"/>
      <c r="Q162"/>
    </row>
    <row r="163" spans="1:17" s="3" customFormat="1" x14ac:dyDescent="0.3">
      <c r="A163" s="1">
        <f t="shared" si="17"/>
        <v>42697</v>
      </c>
      <c r="B163" s="19"/>
      <c r="C163" s="12"/>
      <c r="D163" s="12"/>
      <c r="E163"/>
      <c r="F163"/>
      <c r="G163" s="13"/>
      <c r="H163" s="14">
        <f t="shared" si="18"/>
        <v>0</v>
      </c>
      <c r="I163" s="3">
        <f t="shared" si="19"/>
        <v>0</v>
      </c>
      <c r="J163"/>
      <c r="K163" s="72"/>
      <c r="L163"/>
      <c r="M163"/>
      <c r="N163"/>
      <c r="O163"/>
      <c r="P163"/>
      <c r="Q163"/>
    </row>
    <row r="164" spans="1:17" s="3" customFormat="1" x14ac:dyDescent="0.3">
      <c r="A164" s="1">
        <f t="shared" si="17"/>
        <v>42698</v>
      </c>
      <c r="B164"/>
      <c r="C164" s="12"/>
      <c r="D164" s="12"/>
      <c r="E164"/>
      <c r="F164"/>
      <c r="G164" s="13"/>
      <c r="H164" s="14">
        <f t="shared" si="18"/>
        <v>0</v>
      </c>
      <c r="I164" s="3">
        <f t="shared" si="19"/>
        <v>0</v>
      </c>
      <c r="J164"/>
      <c r="K164" s="72"/>
      <c r="L164"/>
      <c r="M164"/>
      <c r="N164"/>
      <c r="O164"/>
    </row>
    <row r="165" spans="1:17" s="3" customFormat="1" x14ac:dyDescent="0.3">
      <c r="A165" s="1">
        <f t="shared" si="17"/>
        <v>42699</v>
      </c>
      <c r="B165"/>
      <c r="C165" s="12"/>
      <c r="D165" s="12"/>
      <c r="E165" s="12"/>
      <c r="F165" s="12"/>
      <c r="G165" s="13"/>
      <c r="H165" s="14">
        <f t="shared" si="18"/>
        <v>0</v>
      </c>
      <c r="I165" s="3">
        <f t="shared" si="19"/>
        <v>0</v>
      </c>
      <c r="J165"/>
      <c r="K165" s="72"/>
      <c r="L165"/>
      <c r="M165"/>
      <c r="N165"/>
      <c r="O165"/>
    </row>
    <row r="166" spans="1:17" x14ac:dyDescent="0.3">
      <c r="A166" s="1">
        <f t="shared" si="17"/>
        <v>42700</v>
      </c>
      <c r="G166" s="13"/>
      <c r="H166" s="14">
        <f t="shared" si="18"/>
        <v>0</v>
      </c>
      <c r="I166" s="3">
        <f t="shared" si="19"/>
        <v>0</v>
      </c>
    </row>
    <row r="167" spans="1:17" x14ac:dyDescent="0.3">
      <c r="A167" s="2">
        <f t="shared" si="17"/>
        <v>42701</v>
      </c>
      <c r="B167" s="33"/>
      <c r="C167" s="33"/>
      <c r="D167" s="33"/>
      <c r="E167" s="33"/>
      <c r="F167" s="33"/>
      <c r="G167" s="15"/>
      <c r="H167" s="16">
        <f t="shared" si="18"/>
        <v>0</v>
      </c>
      <c r="I167" s="5">
        <f t="shared" si="19"/>
        <v>0</v>
      </c>
    </row>
    <row r="168" spans="1:17" x14ac:dyDescent="0.3">
      <c r="A168" s="1">
        <f t="shared" si="17"/>
        <v>42702</v>
      </c>
      <c r="B168" s="19"/>
      <c r="C168" s="12"/>
      <c r="D168" s="12"/>
      <c r="G168" s="13"/>
      <c r="H168" s="14">
        <f t="shared" si="18"/>
        <v>0</v>
      </c>
      <c r="I168" s="3">
        <f t="shared" si="19"/>
        <v>0</v>
      </c>
    </row>
    <row r="169" spans="1:17" x14ac:dyDescent="0.3">
      <c r="A169" s="1">
        <f t="shared" si="17"/>
        <v>42703</v>
      </c>
      <c r="B169" s="19"/>
      <c r="C169" s="12"/>
      <c r="D169" s="12"/>
      <c r="G169" s="13"/>
      <c r="H169" s="14">
        <f t="shared" si="18"/>
        <v>0</v>
      </c>
      <c r="I169" s="3">
        <f t="shared" si="19"/>
        <v>0</v>
      </c>
    </row>
    <row r="170" spans="1:17" x14ac:dyDescent="0.3">
      <c r="A170" s="1">
        <f t="shared" si="17"/>
        <v>42704</v>
      </c>
      <c r="B170" s="19"/>
      <c r="C170" s="12"/>
      <c r="D170" s="12"/>
      <c r="G170" s="13"/>
      <c r="H170" s="14">
        <f t="shared" si="18"/>
        <v>0</v>
      </c>
      <c r="I170" s="3">
        <f t="shared" si="19"/>
        <v>0</v>
      </c>
    </row>
    <row r="171" spans="1:17" x14ac:dyDescent="0.3">
      <c r="A171" s="1">
        <f t="shared" si="17"/>
        <v>42705</v>
      </c>
      <c r="C171" s="12"/>
      <c r="D171" s="12"/>
      <c r="G171" s="13"/>
      <c r="H171" s="14">
        <f t="shared" si="18"/>
        <v>0</v>
      </c>
      <c r="I171" s="3">
        <f t="shared" si="19"/>
        <v>0</v>
      </c>
    </row>
    <row r="172" spans="1:17" x14ac:dyDescent="0.3">
      <c r="A172" s="1">
        <f t="shared" si="17"/>
        <v>42706</v>
      </c>
      <c r="C172" s="12"/>
      <c r="D172" s="12"/>
      <c r="E172" s="12"/>
      <c r="F172" s="12"/>
      <c r="G172" s="13"/>
      <c r="H172" s="14">
        <f t="shared" si="18"/>
        <v>0</v>
      </c>
      <c r="I172" s="3">
        <f t="shared" si="19"/>
        <v>0</v>
      </c>
    </row>
    <row r="173" spans="1:17" x14ac:dyDescent="0.3">
      <c r="A173" s="1">
        <f t="shared" si="17"/>
        <v>42707</v>
      </c>
      <c r="G173" s="13"/>
      <c r="H173" s="14">
        <f t="shared" si="18"/>
        <v>0</v>
      </c>
      <c r="I173" s="3">
        <f t="shared" si="19"/>
        <v>0</v>
      </c>
    </row>
    <row r="174" spans="1:17" x14ac:dyDescent="0.3">
      <c r="A174" s="2">
        <f t="shared" si="17"/>
        <v>42708</v>
      </c>
      <c r="B174" s="33"/>
      <c r="C174" s="33"/>
      <c r="D174" s="33"/>
      <c r="E174" s="33"/>
      <c r="F174" s="33"/>
      <c r="G174" s="15"/>
      <c r="H174" s="16">
        <f t="shared" si="18"/>
        <v>0</v>
      </c>
      <c r="I174" s="5">
        <f t="shared" si="19"/>
        <v>0</v>
      </c>
    </row>
    <row r="175" spans="1:17" x14ac:dyDescent="0.3">
      <c r="A175" s="1">
        <f t="shared" si="17"/>
        <v>42709</v>
      </c>
      <c r="B175" s="19"/>
      <c r="C175" s="12"/>
      <c r="D175" s="12"/>
      <c r="G175" s="13"/>
      <c r="H175" s="14">
        <f t="shared" si="18"/>
        <v>0</v>
      </c>
      <c r="I175" s="3">
        <f t="shared" si="19"/>
        <v>0</v>
      </c>
    </row>
    <row r="176" spans="1:17" x14ac:dyDescent="0.3">
      <c r="A176" s="1">
        <f t="shared" si="17"/>
        <v>42710</v>
      </c>
      <c r="B176" s="19"/>
      <c r="C176" s="12"/>
      <c r="D176" s="12"/>
      <c r="G176" s="13"/>
      <c r="H176" s="14">
        <f t="shared" si="18"/>
        <v>0</v>
      </c>
      <c r="I176" s="3">
        <f t="shared" si="19"/>
        <v>0</v>
      </c>
    </row>
    <row r="177" spans="1:11" ht="15" customHeight="1" x14ac:dyDescent="0.3">
      <c r="A177" s="1">
        <f t="shared" si="17"/>
        <v>42711</v>
      </c>
      <c r="B177" s="19"/>
      <c r="C177" s="12"/>
      <c r="D177" s="12"/>
      <c r="G177" s="13"/>
      <c r="H177" s="14">
        <f t="shared" si="18"/>
        <v>0</v>
      </c>
      <c r="I177" s="3">
        <f t="shared" si="19"/>
        <v>0</v>
      </c>
    </row>
    <row r="178" spans="1:11" x14ac:dyDescent="0.3">
      <c r="A178" s="1">
        <f t="shared" si="17"/>
        <v>42712</v>
      </c>
      <c r="C178" s="12"/>
      <c r="D178" s="12"/>
      <c r="G178" s="13"/>
      <c r="H178" s="14">
        <f t="shared" si="18"/>
        <v>0</v>
      </c>
      <c r="I178" s="3">
        <f t="shared" si="19"/>
        <v>0</v>
      </c>
    </row>
    <row r="179" spans="1:11" x14ac:dyDescent="0.3">
      <c r="A179" s="1">
        <f t="shared" ref="A179:A242" si="20">A178+1</f>
        <v>42713</v>
      </c>
      <c r="C179" s="12"/>
      <c r="D179" s="12"/>
      <c r="E179" s="12"/>
      <c r="F179" s="12"/>
      <c r="G179" s="13"/>
      <c r="H179" s="14">
        <f t="shared" si="18"/>
        <v>0</v>
      </c>
      <c r="I179" s="3">
        <f t="shared" si="19"/>
        <v>0</v>
      </c>
    </row>
    <row r="180" spans="1:11" x14ac:dyDescent="0.3">
      <c r="A180" s="1">
        <f t="shared" si="20"/>
        <v>42714</v>
      </c>
      <c r="G180" s="13"/>
      <c r="H180" s="14">
        <f t="shared" si="18"/>
        <v>0</v>
      </c>
      <c r="I180" s="3">
        <f t="shared" si="19"/>
        <v>0</v>
      </c>
    </row>
    <row r="181" spans="1:11" x14ac:dyDescent="0.3">
      <c r="A181" s="2">
        <f t="shared" si="20"/>
        <v>42715</v>
      </c>
      <c r="B181" s="33"/>
      <c r="C181" s="33"/>
      <c r="D181" s="33"/>
      <c r="E181" s="33"/>
      <c r="F181" s="33"/>
      <c r="G181" s="15"/>
      <c r="H181" s="16">
        <f t="shared" si="18"/>
        <v>0</v>
      </c>
      <c r="I181" s="5">
        <f t="shared" si="19"/>
        <v>0</v>
      </c>
    </row>
    <row r="182" spans="1:11" ht="15" customHeight="1" x14ac:dyDescent="0.3">
      <c r="A182" s="1">
        <f t="shared" si="20"/>
        <v>42716</v>
      </c>
      <c r="B182" s="19"/>
      <c r="C182" s="12"/>
      <c r="D182" s="12"/>
      <c r="G182" s="13"/>
      <c r="H182" s="14">
        <f t="shared" ref="H182:H245" si="21">(D182-C182-(F182-E182))*24</f>
        <v>0</v>
      </c>
      <c r="I182" s="3">
        <f t="shared" ref="I182:I245" si="22">H182*G182</f>
        <v>0</v>
      </c>
    </row>
    <row r="183" spans="1:11" x14ac:dyDescent="0.3">
      <c r="A183" s="1">
        <f t="shared" si="20"/>
        <v>42717</v>
      </c>
      <c r="B183" s="19"/>
      <c r="C183" s="12"/>
      <c r="D183" s="12"/>
      <c r="G183" s="13"/>
      <c r="H183" s="14">
        <f t="shared" si="21"/>
        <v>0</v>
      </c>
      <c r="I183" s="3">
        <f t="shared" si="22"/>
        <v>0</v>
      </c>
    </row>
    <row r="184" spans="1:11" x14ac:dyDescent="0.3">
      <c r="A184" s="1">
        <f t="shared" si="20"/>
        <v>42718</v>
      </c>
      <c r="B184" s="19"/>
      <c r="C184" s="12"/>
      <c r="D184" s="12"/>
      <c r="G184" s="13"/>
      <c r="H184" s="14">
        <f t="shared" si="21"/>
        <v>0</v>
      </c>
      <c r="I184" s="3">
        <f t="shared" si="22"/>
        <v>0</v>
      </c>
    </row>
    <row r="185" spans="1:11" x14ac:dyDescent="0.3">
      <c r="A185" s="1">
        <f t="shared" si="20"/>
        <v>42719</v>
      </c>
      <c r="C185" s="12"/>
      <c r="D185" s="12"/>
      <c r="G185" s="13"/>
      <c r="H185" s="14">
        <f t="shared" si="21"/>
        <v>0</v>
      </c>
      <c r="I185" s="3">
        <f t="shared" si="22"/>
        <v>0</v>
      </c>
    </row>
    <row r="186" spans="1:11" x14ac:dyDescent="0.3">
      <c r="A186" s="1">
        <f t="shared" si="20"/>
        <v>42720</v>
      </c>
      <c r="C186" s="12"/>
      <c r="D186" s="12"/>
      <c r="E186" s="12"/>
      <c r="F186" s="12"/>
      <c r="G186" s="13"/>
      <c r="H186" s="14">
        <f t="shared" si="21"/>
        <v>0</v>
      </c>
      <c r="I186" s="3">
        <f t="shared" si="22"/>
        <v>0</v>
      </c>
    </row>
    <row r="187" spans="1:11" ht="15" customHeight="1" x14ac:dyDescent="0.3">
      <c r="A187" s="1">
        <f t="shared" si="20"/>
        <v>42721</v>
      </c>
      <c r="G187" s="13"/>
      <c r="H187" s="14">
        <f t="shared" si="21"/>
        <v>0</v>
      </c>
      <c r="I187" s="3">
        <f t="shared" si="22"/>
        <v>0</v>
      </c>
    </row>
    <row r="188" spans="1:11" x14ac:dyDescent="0.3">
      <c r="A188" s="2">
        <f t="shared" si="20"/>
        <v>42722</v>
      </c>
      <c r="B188" s="33"/>
      <c r="C188" s="33"/>
      <c r="D188" s="33"/>
      <c r="E188" s="33"/>
      <c r="F188" s="33"/>
      <c r="G188" s="15"/>
      <c r="H188" s="16">
        <f t="shared" si="21"/>
        <v>0</v>
      </c>
      <c r="I188" s="5">
        <f t="shared" si="22"/>
        <v>0</v>
      </c>
    </row>
    <row r="189" spans="1:11" ht="14.4" customHeight="1" x14ac:dyDescent="0.3">
      <c r="A189" s="1">
        <f t="shared" si="20"/>
        <v>42723</v>
      </c>
      <c r="B189" s="19"/>
      <c r="C189" s="12"/>
      <c r="D189" s="12"/>
      <c r="G189" s="13"/>
      <c r="H189" s="14">
        <f t="shared" si="21"/>
        <v>0</v>
      </c>
      <c r="I189" s="3">
        <f t="shared" si="22"/>
        <v>0</v>
      </c>
      <c r="K189" s="152" t="s">
        <v>15</v>
      </c>
    </row>
    <row r="190" spans="1:11" x14ac:dyDescent="0.3">
      <c r="A190" s="1">
        <f t="shared" si="20"/>
        <v>42724</v>
      </c>
      <c r="B190" s="19"/>
      <c r="C190" s="12"/>
      <c r="D190" s="12"/>
      <c r="G190" s="13"/>
      <c r="H190" s="14">
        <f t="shared" si="21"/>
        <v>0</v>
      </c>
      <c r="I190" s="3">
        <f t="shared" si="22"/>
        <v>0</v>
      </c>
      <c r="K190" s="152"/>
    </row>
    <row r="191" spans="1:11" x14ac:dyDescent="0.3">
      <c r="A191" s="1">
        <f t="shared" si="20"/>
        <v>42725</v>
      </c>
      <c r="B191" s="19"/>
      <c r="C191" s="12"/>
      <c r="D191" s="12"/>
      <c r="G191" s="13"/>
      <c r="H191" s="14">
        <f t="shared" si="21"/>
        <v>0</v>
      </c>
      <c r="I191" s="3">
        <f t="shared" si="22"/>
        <v>0</v>
      </c>
      <c r="K191" s="152"/>
    </row>
    <row r="192" spans="1:11" x14ac:dyDescent="0.3">
      <c r="A192" s="1">
        <f t="shared" si="20"/>
        <v>42726</v>
      </c>
      <c r="C192" s="12"/>
      <c r="D192" s="12"/>
      <c r="G192" s="13"/>
      <c r="H192" s="14">
        <f t="shared" si="21"/>
        <v>0</v>
      </c>
      <c r="I192" s="3">
        <f t="shared" si="22"/>
        <v>0</v>
      </c>
      <c r="K192" s="152"/>
    </row>
    <row r="193" spans="1:11" x14ac:dyDescent="0.3">
      <c r="A193" s="1">
        <f t="shared" si="20"/>
        <v>42727</v>
      </c>
      <c r="C193" s="12"/>
      <c r="D193" s="12"/>
      <c r="E193" s="12"/>
      <c r="F193" s="12"/>
      <c r="G193" s="13"/>
      <c r="H193" s="14">
        <f t="shared" si="21"/>
        <v>0</v>
      </c>
      <c r="I193" s="3">
        <f t="shared" si="22"/>
        <v>0</v>
      </c>
      <c r="K193" s="152"/>
    </row>
    <row r="194" spans="1:11" ht="14.4" customHeight="1" x14ac:dyDescent="0.3">
      <c r="A194" s="1">
        <f t="shared" si="20"/>
        <v>42728</v>
      </c>
      <c r="G194" s="13"/>
      <c r="H194" s="14">
        <f t="shared" si="21"/>
        <v>0</v>
      </c>
      <c r="I194" s="3">
        <f t="shared" si="22"/>
        <v>0</v>
      </c>
      <c r="K194" s="152"/>
    </row>
    <row r="195" spans="1:11" x14ac:dyDescent="0.3">
      <c r="A195" s="2">
        <f t="shared" si="20"/>
        <v>42729</v>
      </c>
      <c r="B195" s="33"/>
      <c r="C195" s="33"/>
      <c r="D195" s="33"/>
      <c r="E195" s="33"/>
      <c r="F195" s="33"/>
      <c r="G195" s="15"/>
      <c r="H195" s="16">
        <f t="shared" si="21"/>
        <v>0</v>
      </c>
      <c r="I195" s="5">
        <f t="shared" si="22"/>
        <v>0</v>
      </c>
      <c r="K195" s="152"/>
    </row>
    <row r="196" spans="1:11" x14ac:dyDescent="0.3">
      <c r="A196" s="1">
        <f t="shared" si="20"/>
        <v>42730</v>
      </c>
      <c r="B196" s="19"/>
      <c r="C196" s="12"/>
      <c r="D196" s="12"/>
      <c r="G196" s="13"/>
      <c r="H196" s="14">
        <f t="shared" si="21"/>
        <v>0</v>
      </c>
      <c r="I196" s="3">
        <f t="shared" si="22"/>
        <v>0</v>
      </c>
      <c r="J196" s="67" t="s">
        <v>29</v>
      </c>
      <c r="K196" s="152"/>
    </row>
    <row r="197" spans="1:11" x14ac:dyDescent="0.3">
      <c r="A197" s="1">
        <f t="shared" si="20"/>
        <v>42731</v>
      </c>
      <c r="B197" s="19"/>
      <c r="C197" s="12"/>
      <c r="D197" s="12"/>
      <c r="G197" s="13"/>
      <c r="H197" s="14">
        <f t="shared" si="21"/>
        <v>0</v>
      </c>
      <c r="I197" s="3">
        <f t="shared" si="22"/>
        <v>0</v>
      </c>
      <c r="J197" s="67" t="s">
        <v>66</v>
      </c>
      <c r="K197" s="152"/>
    </row>
    <row r="198" spans="1:11" x14ac:dyDescent="0.3">
      <c r="A198" s="1">
        <f t="shared" si="20"/>
        <v>42732</v>
      </c>
      <c r="B198" s="19"/>
      <c r="C198" s="12"/>
      <c r="D198" s="12"/>
      <c r="G198" s="13"/>
      <c r="H198" s="14">
        <f t="shared" si="21"/>
        <v>0</v>
      </c>
      <c r="I198" s="3">
        <f t="shared" si="22"/>
        <v>0</v>
      </c>
      <c r="K198" s="152"/>
    </row>
    <row r="199" spans="1:11" x14ac:dyDescent="0.3">
      <c r="A199" s="1">
        <f t="shared" si="20"/>
        <v>42733</v>
      </c>
      <c r="C199" s="12"/>
      <c r="D199" s="12"/>
      <c r="G199" s="13"/>
      <c r="H199" s="14">
        <f t="shared" si="21"/>
        <v>0</v>
      </c>
      <c r="I199" s="3">
        <f t="shared" si="22"/>
        <v>0</v>
      </c>
      <c r="K199" s="152"/>
    </row>
    <row r="200" spans="1:11" x14ac:dyDescent="0.3">
      <c r="A200" s="1">
        <f t="shared" si="20"/>
        <v>42734</v>
      </c>
      <c r="C200" s="12"/>
      <c r="D200" s="12"/>
      <c r="E200" s="12"/>
      <c r="F200" s="12"/>
      <c r="G200" s="13"/>
      <c r="H200" s="14">
        <f t="shared" si="21"/>
        <v>0</v>
      </c>
      <c r="I200" s="3">
        <f t="shared" si="22"/>
        <v>0</v>
      </c>
      <c r="K200" s="152"/>
    </row>
    <row r="201" spans="1:11" x14ac:dyDescent="0.3">
      <c r="A201" s="1">
        <f t="shared" si="20"/>
        <v>42735</v>
      </c>
      <c r="G201" s="13"/>
      <c r="H201" s="14">
        <f t="shared" si="21"/>
        <v>0</v>
      </c>
      <c r="I201" s="3">
        <f t="shared" si="22"/>
        <v>0</v>
      </c>
      <c r="K201" s="152"/>
    </row>
    <row r="202" spans="1:11" x14ac:dyDescent="0.3">
      <c r="A202" s="2">
        <f t="shared" si="20"/>
        <v>42736</v>
      </c>
      <c r="B202" s="33"/>
      <c r="C202" s="33"/>
      <c r="D202" s="33"/>
      <c r="E202" s="33"/>
      <c r="F202" s="33"/>
      <c r="G202" s="15"/>
      <c r="H202" s="16">
        <f t="shared" si="21"/>
        <v>0</v>
      </c>
      <c r="I202" s="5">
        <f t="shared" si="22"/>
        <v>0</v>
      </c>
      <c r="J202" s="67" t="s">
        <v>31</v>
      </c>
      <c r="K202" s="152"/>
    </row>
    <row r="203" spans="1:11" x14ac:dyDescent="0.3">
      <c r="A203" s="1">
        <f t="shared" si="20"/>
        <v>42737</v>
      </c>
      <c r="B203" s="19"/>
      <c r="C203" s="12"/>
      <c r="D203" s="12"/>
      <c r="G203" s="13"/>
      <c r="H203" s="14">
        <f t="shared" si="21"/>
        <v>0</v>
      </c>
      <c r="I203" s="3">
        <f t="shared" si="22"/>
        <v>0</v>
      </c>
      <c r="K203" s="152"/>
    </row>
    <row r="204" spans="1:11" x14ac:dyDescent="0.3">
      <c r="A204" s="1">
        <f t="shared" si="20"/>
        <v>42738</v>
      </c>
      <c r="B204" s="19"/>
      <c r="C204" s="12"/>
      <c r="D204" s="12"/>
      <c r="G204" s="13"/>
      <c r="H204" s="14">
        <f t="shared" si="21"/>
        <v>0</v>
      </c>
      <c r="I204" s="3">
        <f t="shared" si="22"/>
        <v>0</v>
      </c>
      <c r="K204" s="152"/>
    </row>
    <row r="205" spans="1:11" x14ac:dyDescent="0.3">
      <c r="A205" s="1">
        <f t="shared" si="20"/>
        <v>42739</v>
      </c>
      <c r="B205" s="19"/>
      <c r="C205" s="12"/>
      <c r="D205" s="12"/>
      <c r="G205" s="13"/>
      <c r="H205" s="14">
        <f t="shared" si="21"/>
        <v>0</v>
      </c>
      <c r="I205" s="3">
        <f t="shared" si="22"/>
        <v>0</v>
      </c>
      <c r="K205" s="152"/>
    </row>
    <row r="206" spans="1:11" x14ac:dyDescent="0.3">
      <c r="A206" s="1">
        <f t="shared" si="20"/>
        <v>42740</v>
      </c>
      <c r="C206" s="12"/>
      <c r="D206" s="12"/>
      <c r="G206" s="13"/>
      <c r="H206" s="14">
        <f t="shared" si="21"/>
        <v>0</v>
      </c>
      <c r="I206" s="3">
        <f t="shared" si="22"/>
        <v>0</v>
      </c>
      <c r="K206" s="152"/>
    </row>
    <row r="207" spans="1:11" x14ac:dyDescent="0.3">
      <c r="A207" s="1">
        <f t="shared" si="20"/>
        <v>42741</v>
      </c>
      <c r="C207" s="12"/>
      <c r="D207" s="12"/>
      <c r="E207" s="12"/>
      <c r="F207" s="12"/>
      <c r="G207" s="13"/>
      <c r="H207" s="14">
        <f t="shared" si="21"/>
        <v>0</v>
      </c>
      <c r="I207" s="3">
        <f t="shared" si="22"/>
        <v>0</v>
      </c>
      <c r="K207" s="152"/>
    </row>
    <row r="208" spans="1:11" x14ac:dyDescent="0.3">
      <c r="A208" s="1">
        <f t="shared" si="20"/>
        <v>42742</v>
      </c>
      <c r="G208" s="13"/>
      <c r="H208" s="14">
        <f t="shared" si="21"/>
        <v>0</v>
      </c>
      <c r="I208" s="3">
        <f t="shared" si="22"/>
        <v>0</v>
      </c>
      <c r="K208" s="152"/>
    </row>
    <row r="209" spans="1:11" x14ac:dyDescent="0.3">
      <c r="A209" s="2">
        <f t="shared" si="20"/>
        <v>42743</v>
      </c>
      <c r="B209" s="33"/>
      <c r="C209" s="33"/>
      <c r="D209" s="33"/>
      <c r="E209" s="33"/>
      <c r="F209" s="33"/>
      <c r="G209" s="15"/>
      <c r="H209" s="16">
        <f t="shared" si="21"/>
        <v>0</v>
      </c>
      <c r="I209" s="5">
        <f t="shared" si="22"/>
        <v>0</v>
      </c>
      <c r="K209" s="152"/>
    </row>
    <row r="210" spans="1:11" x14ac:dyDescent="0.3">
      <c r="A210" s="1">
        <f t="shared" si="20"/>
        <v>42744</v>
      </c>
      <c r="B210" s="19"/>
      <c r="C210" s="12"/>
      <c r="D210" s="12"/>
      <c r="G210" s="13"/>
      <c r="H210" s="14">
        <f t="shared" si="21"/>
        <v>0</v>
      </c>
      <c r="I210" s="3">
        <f t="shared" si="22"/>
        <v>0</v>
      </c>
      <c r="K210" s="152"/>
    </row>
    <row r="211" spans="1:11" x14ac:dyDescent="0.3">
      <c r="A211" s="1">
        <f t="shared" si="20"/>
        <v>42745</v>
      </c>
      <c r="B211" s="19"/>
      <c r="C211" s="12"/>
      <c r="D211" s="12"/>
      <c r="G211" s="13"/>
      <c r="H211" s="14">
        <f t="shared" si="21"/>
        <v>0</v>
      </c>
      <c r="I211" s="3">
        <f t="shared" si="22"/>
        <v>0</v>
      </c>
      <c r="K211" s="152"/>
    </row>
    <row r="212" spans="1:11" x14ac:dyDescent="0.3">
      <c r="A212" s="1">
        <f t="shared" si="20"/>
        <v>42746</v>
      </c>
      <c r="B212" s="19"/>
      <c r="C212" s="12"/>
      <c r="D212" s="12"/>
      <c r="G212" s="13"/>
      <c r="H212" s="14">
        <f t="shared" si="21"/>
        <v>0</v>
      </c>
      <c r="I212" s="3">
        <f t="shared" si="22"/>
        <v>0</v>
      </c>
      <c r="K212" s="152"/>
    </row>
    <row r="213" spans="1:11" x14ac:dyDescent="0.3">
      <c r="A213" s="1">
        <f t="shared" si="20"/>
        <v>42747</v>
      </c>
      <c r="C213" s="12"/>
      <c r="D213" s="12"/>
      <c r="G213" s="13"/>
      <c r="H213" s="14">
        <f t="shared" si="21"/>
        <v>0</v>
      </c>
      <c r="I213" s="3">
        <f t="shared" si="22"/>
        <v>0</v>
      </c>
      <c r="K213" s="152"/>
    </row>
    <row r="214" spans="1:11" x14ac:dyDescent="0.3">
      <c r="A214" s="1">
        <f t="shared" si="20"/>
        <v>42748</v>
      </c>
      <c r="C214" s="12"/>
      <c r="D214" s="12"/>
      <c r="E214" s="12"/>
      <c r="F214" s="12"/>
      <c r="G214" s="13"/>
      <c r="H214" s="14">
        <f t="shared" si="21"/>
        <v>0</v>
      </c>
      <c r="I214" s="3">
        <f t="shared" si="22"/>
        <v>0</v>
      </c>
      <c r="K214" s="152"/>
    </row>
    <row r="215" spans="1:11" x14ac:dyDescent="0.3">
      <c r="A215" s="1">
        <f t="shared" si="20"/>
        <v>42749</v>
      </c>
      <c r="G215" s="13"/>
      <c r="H215" s="14">
        <f t="shared" si="21"/>
        <v>0</v>
      </c>
      <c r="I215" s="3">
        <f t="shared" si="22"/>
        <v>0</v>
      </c>
      <c r="K215" s="152"/>
    </row>
    <row r="216" spans="1:11" x14ac:dyDescent="0.3">
      <c r="A216" s="2">
        <f t="shared" si="20"/>
        <v>42750</v>
      </c>
      <c r="B216" s="33"/>
      <c r="C216" s="33"/>
      <c r="D216" s="33"/>
      <c r="E216" s="33"/>
      <c r="F216" s="33"/>
      <c r="G216" s="15"/>
      <c r="H216" s="16">
        <f t="shared" si="21"/>
        <v>0</v>
      </c>
      <c r="I216" s="5">
        <f t="shared" si="22"/>
        <v>0</v>
      </c>
      <c r="K216" s="152"/>
    </row>
    <row r="217" spans="1:11" x14ac:dyDescent="0.3">
      <c r="A217" s="1">
        <f t="shared" si="20"/>
        <v>42751</v>
      </c>
      <c r="B217" s="19"/>
      <c r="C217" s="12"/>
      <c r="D217" s="12"/>
      <c r="G217" s="13"/>
      <c r="H217" s="14">
        <f t="shared" si="21"/>
        <v>0</v>
      </c>
      <c r="I217" s="3">
        <f t="shared" si="22"/>
        <v>0</v>
      </c>
      <c r="K217" s="152"/>
    </row>
    <row r="218" spans="1:11" x14ac:dyDescent="0.3">
      <c r="A218" s="1">
        <f t="shared" si="20"/>
        <v>42752</v>
      </c>
      <c r="B218" s="19"/>
      <c r="C218" s="12"/>
      <c r="D218" s="12"/>
      <c r="G218" s="13"/>
      <c r="H218" s="14">
        <f t="shared" si="21"/>
        <v>0</v>
      </c>
      <c r="I218" s="3">
        <f t="shared" si="22"/>
        <v>0</v>
      </c>
      <c r="K218" s="152"/>
    </row>
    <row r="219" spans="1:11" x14ac:dyDescent="0.3">
      <c r="A219" s="1">
        <f t="shared" si="20"/>
        <v>42753</v>
      </c>
      <c r="B219" s="19"/>
      <c r="C219" s="12"/>
      <c r="D219" s="12"/>
      <c r="G219" s="13"/>
      <c r="H219" s="14">
        <f t="shared" si="21"/>
        <v>0</v>
      </c>
      <c r="I219" s="3">
        <f t="shared" si="22"/>
        <v>0</v>
      </c>
      <c r="K219" s="152"/>
    </row>
    <row r="220" spans="1:11" x14ac:dyDescent="0.3">
      <c r="A220" s="1">
        <f t="shared" si="20"/>
        <v>42754</v>
      </c>
      <c r="C220" s="12"/>
      <c r="D220" s="12"/>
      <c r="G220" s="13"/>
      <c r="H220" s="14">
        <f t="shared" si="21"/>
        <v>0</v>
      </c>
      <c r="I220" s="3">
        <f t="shared" si="22"/>
        <v>0</v>
      </c>
      <c r="K220" s="152"/>
    </row>
    <row r="221" spans="1:11" x14ac:dyDescent="0.3">
      <c r="A221" s="1">
        <f t="shared" si="20"/>
        <v>42755</v>
      </c>
      <c r="C221" s="12"/>
      <c r="D221" s="12"/>
      <c r="E221" s="12"/>
      <c r="F221" s="12"/>
      <c r="G221" s="13"/>
      <c r="H221" s="14">
        <f t="shared" si="21"/>
        <v>0</v>
      </c>
      <c r="I221" s="3">
        <f t="shared" si="22"/>
        <v>0</v>
      </c>
      <c r="K221" s="152"/>
    </row>
    <row r="222" spans="1:11" x14ac:dyDescent="0.3">
      <c r="A222" s="1">
        <f t="shared" si="20"/>
        <v>42756</v>
      </c>
      <c r="G222" s="13"/>
      <c r="H222" s="14">
        <f t="shared" si="21"/>
        <v>0</v>
      </c>
      <c r="I222" s="3">
        <f t="shared" si="22"/>
        <v>0</v>
      </c>
      <c r="K222" s="152"/>
    </row>
    <row r="223" spans="1:11" x14ac:dyDescent="0.3">
      <c r="A223" s="2">
        <f t="shared" si="20"/>
        <v>42757</v>
      </c>
      <c r="B223" s="33"/>
      <c r="C223" s="33"/>
      <c r="D223" s="33"/>
      <c r="E223" s="33"/>
      <c r="F223" s="33"/>
      <c r="G223" s="15"/>
      <c r="H223" s="16">
        <f t="shared" si="21"/>
        <v>0</v>
      </c>
      <c r="I223" s="5">
        <f t="shared" si="22"/>
        <v>0</v>
      </c>
      <c r="K223" s="152"/>
    </row>
    <row r="224" spans="1:11" x14ac:dyDescent="0.3">
      <c r="A224" s="1">
        <f t="shared" si="20"/>
        <v>42758</v>
      </c>
      <c r="B224" s="19"/>
      <c r="C224" s="12"/>
      <c r="D224" s="12"/>
      <c r="G224" s="13"/>
      <c r="H224" s="14">
        <f t="shared" si="21"/>
        <v>0</v>
      </c>
      <c r="I224" s="3">
        <f t="shared" si="22"/>
        <v>0</v>
      </c>
      <c r="K224" s="152"/>
    </row>
    <row r="225" spans="1:11" x14ac:dyDescent="0.3">
      <c r="A225" s="1">
        <f t="shared" si="20"/>
        <v>42759</v>
      </c>
      <c r="B225" s="19"/>
      <c r="C225" s="12"/>
      <c r="D225" s="12"/>
      <c r="G225" s="13"/>
      <c r="H225" s="14">
        <f t="shared" si="21"/>
        <v>0</v>
      </c>
      <c r="I225" s="3">
        <f t="shared" si="22"/>
        <v>0</v>
      </c>
      <c r="K225" s="152"/>
    </row>
    <row r="226" spans="1:11" x14ac:dyDescent="0.3">
      <c r="A226" s="1">
        <f t="shared" si="20"/>
        <v>42760</v>
      </c>
      <c r="B226" s="19"/>
      <c r="C226" s="12"/>
      <c r="D226" s="12"/>
      <c r="G226" s="13"/>
      <c r="H226" s="14">
        <f t="shared" si="21"/>
        <v>0</v>
      </c>
      <c r="I226" s="3">
        <f t="shared" si="22"/>
        <v>0</v>
      </c>
      <c r="K226" s="152"/>
    </row>
    <row r="227" spans="1:11" x14ac:dyDescent="0.3">
      <c r="A227" s="1">
        <f t="shared" si="20"/>
        <v>42761</v>
      </c>
      <c r="C227" s="12"/>
      <c r="D227" s="12"/>
      <c r="G227" s="13"/>
      <c r="H227" s="14">
        <f t="shared" si="21"/>
        <v>0</v>
      </c>
      <c r="I227" s="3">
        <f t="shared" si="22"/>
        <v>0</v>
      </c>
      <c r="J227" s="68" t="s">
        <v>32</v>
      </c>
      <c r="K227" s="152"/>
    </row>
    <row r="228" spans="1:11" x14ac:dyDescent="0.3">
      <c r="A228" s="1">
        <f t="shared" si="20"/>
        <v>42762</v>
      </c>
      <c r="C228" s="12"/>
      <c r="D228" s="12"/>
      <c r="E228" s="12"/>
      <c r="F228" s="12"/>
      <c r="G228" s="13"/>
      <c r="H228" s="14">
        <f t="shared" si="21"/>
        <v>0</v>
      </c>
      <c r="I228" s="3">
        <f t="shared" si="22"/>
        <v>0</v>
      </c>
      <c r="K228" s="152"/>
    </row>
    <row r="229" spans="1:11" x14ac:dyDescent="0.3">
      <c r="A229" s="1">
        <f t="shared" si="20"/>
        <v>42763</v>
      </c>
      <c r="G229" s="13"/>
      <c r="H229" s="14">
        <f t="shared" si="21"/>
        <v>0</v>
      </c>
      <c r="I229" s="3">
        <f t="shared" si="22"/>
        <v>0</v>
      </c>
      <c r="K229" s="152"/>
    </row>
    <row r="230" spans="1:11" x14ac:dyDescent="0.3">
      <c r="A230" s="2">
        <f t="shared" si="20"/>
        <v>42764</v>
      </c>
      <c r="B230" s="33"/>
      <c r="C230" s="33"/>
      <c r="D230" s="33"/>
      <c r="E230" s="33"/>
      <c r="F230" s="33"/>
      <c r="G230" s="15"/>
      <c r="H230" s="16">
        <f t="shared" si="21"/>
        <v>0</v>
      </c>
      <c r="I230" s="5">
        <f t="shared" si="22"/>
        <v>0</v>
      </c>
      <c r="K230" s="152"/>
    </row>
    <row r="231" spans="1:11" x14ac:dyDescent="0.3">
      <c r="A231" s="1">
        <f t="shared" si="20"/>
        <v>42765</v>
      </c>
      <c r="B231" s="19"/>
      <c r="C231" s="12"/>
      <c r="D231" s="12"/>
      <c r="G231" s="13"/>
      <c r="H231" s="14">
        <f t="shared" si="21"/>
        <v>0</v>
      </c>
      <c r="I231" s="3">
        <f t="shared" si="22"/>
        <v>0</v>
      </c>
      <c r="K231"/>
    </row>
    <row r="232" spans="1:11" x14ac:dyDescent="0.3">
      <c r="A232" s="1">
        <f t="shared" si="20"/>
        <v>42766</v>
      </c>
      <c r="B232" s="19"/>
      <c r="C232" s="12"/>
      <c r="D232" s="12"/>
      <c r="G232" s="13"/>
      <c r="H232" s="14">
        <f t="shared" si="21"/>
        <v>0</v>
      </c>
      <c r="I232" s="3">
        <f t="shared" si="22"/>
        <v>0</v>
      </c>
      <c r="K232"/>
    </row>
    <row r="233" spans="1:11" x14ac:dyDescent="0.3">
      <c r="A233" s="1">
        <f t="shared" si="20"/>
        <v>42767</v>
      </c>
      <c r="B233" s="19"/>
      <c r="C233" s="12"/>
      <c r="D233" s="12"/>
      <c r="G233" s="13"/>
      <c r="H233" s="14">
        <f t="shared" si="21"/>
        <v>0</v>
      </c>
      <c r="I233" s="3">
        <f t="shared" si="22"/>
        <v>0</v>
      </c>
      <c r="K233"/>
    </row>
    <row r="234" spans="1:11" x14ac:dyDescent="0.3">
      <c r="A234" s="1">
        <f t="shared" si="20"/>
        <v>42768</v>
      </c>
      <c r="C234" s="12"/>
      <c r="D234" s="12"/>
      <c r="G234" s="13"/>
      <c r="H234" s="14">
        <f t="shared" si="21"/>
        <v>0</v>
      </c>
      <c r="I234" s="3">
        <f t="shared" si="22"/>
        <v>0</v>
      </c>
      <c r="K234"/>
    </row>
    <row r="235" spans="1:11" x14ac:dyDescent="0.3">
      <c r="A235" s="1">
        <f t="shared" si="20"/>
        <v>42769</v>
      </c>
      <c r="C235" s="12"/>
      <c r="D235" s="12"/>
      <c r="E235" s="12"/>
      <c r="F235" s="12"/>
      <c r="G235" s="13"/>
      <c r="H235" s="14">
        <f t="shared" si="21"/>
        <v>0</v>
      </c>
      <c r="I235" s="3">
        <f t="shared" si="22"/>
        <v>0</v>
      </c>
      <c r="K235"/>
    </row>
    <row r="236" spans="1:11" x14ac:dyDescent="0.3">
      <c r="A236" s="1">
        <f t="shared" si="20"/>
        <v>42770</v>
      </c>
      <c r="G236" s="13"/>
      <c r="H236" s="14">
        <f t="shared" si="21"/>
        <v>0</v>
      </c>
      <c r="I236" s="3">
        <f t="shared" si="22"/>
        <v>0</v>
      </c>
      <c r="K236"/>
    </row>
    <row r="237" spans="1:11" x14ac:dyDescent="0.3">
      <c r="A237" s="2">
        <f t="shared" si="20"/>
        <v>42771</v>
      </c>
      <c r="B237" s="33"/>
      <c r="C237" s="33"/>
      <c r="D237" s="33"/>
      <c r="E237" s="33"/>
      <c r="F237" s="33"/>
      <c r="G237" s="15"/>
      <c r="H237" s="16">
        <f t="shared" si="21"/>
        <v>0</v>
      </c>
      <c r="I237" s="5">
        <f t="shared" si="22"/>
        <v>0</v>
      </c>
      <c r="K237"/>
    </row>
    <row r="238" spans="1:11" x14ac:dyDescent="0.3">
      <c r="A238" s="1">
        <f t="shared" si="20"/>
        <v>42772</v>
      </c>
      <c r="B238" s="19"/>
      <c r="C238" s="12"/>
      <c r="D238" s="12"/>
      <c r="G238" s="13"/>
      <c r="H238" s="14">
        <f t="shared" si="21"/>
        <v>0</v>
      </c>
      <c r="I238" s="3">
        <f t="shared" si="22"/>
        <v>0</v>
      </c>
      <c r="K238"/>
    </row>
    <row r="239" spans="1:11" x14ac:dyDescent="0.3">
      <c r="A239" s="1">
        <f t="shared" si="20"/>
        <v>42773</v>
      </c>
      <c r="B239" s="19"/>
      <c r="C239" s="12"/>
      <c r="D239" s="12"/>
      <c r="G239" s="13"/>
      <c r="H239" s="14">
        <f t="shared" si="21"/>
        <v>0</v>
      </c>
      <c r="I239" s="3">
        <f t="shared" si="22"/>
        <v>0</v>
      </c>
      <c r="K239"/>
    </row>
    <row r="240" spans="1:11" x14ac:dyDescent="0.3">
      <c r="A240" s="1">
        <f t="shared" si="20"/>
        <v>42774</v>
      </c>
      <c r="B240" s="19"/>
      <c r="C240" s="12"/>
      <c r="D240" s="12"/>
      <c r="G240" s="13"/>
      <c r="H240" s="14">
        <f t="shared" si="21"/>
        <v>0</v>
      </c>
      <c r="I240" s="3">
        <f t="shared" si="22"/>
        <v>0</v>
      </c>
      <c r="K240"/>
    </row>
    <row r="241" spans="1:11" x14ac:dyDescent="0.3">
      <c r="A241" s="1">
        <f t="shared" si="20"/>
        <v>42775</v>
      </c>
      <c r="C241" s="12"/>
      <c r="D241" s="12"/>
      <c r="G241" s="13"/>
      <c r="H241" s="14">
        <f t="shared" si="21"/>
        <v>0</v>
      </c>
      <c r="I241" s="3">
        <f t="shared" si="22"/>
        <v>0</v>
      </c>
      <c r="K241"/>
    </row>
    <row r="242" spans="1:11" x14ac:dyDescent="0.3">
      <c r="A242" s="1">
        <f t="shared" si="20"/>
        <v>42776</v>
      </c>
      <c r="C242" s="12"/>
      <c r="D242" s="12"/>
      <c r="E242" s="12"/>
      <c r="F242" s="12"/>
      <c r="G242" s="13"/>
      <c r="H242" s="14">
        <f t="shared" si="21"/>
        <v>0</v>
      </c>
      <c r="I242" s="3">
        <f t="shared" si="22"/>
        <v>0</v>
      </c>
      <c r="K242"/>
    </row>
    <row r="243" spans="1:11" x14ac:dyDescent="0.3">
      <c r="A243" s="1">
        <f t="shared" ref="A243:A306" si="23">A242+1</f>
        <v>42777</v>
      </c>
      <c r="G243" s="13"/>
      <c r="H243" s="14">
        <f t="shared" si="21"/>
        <v>0</v>
      </c>
      <c r="I243" s="3">
        <f t="shared" si="22"/>
        <v>0</v>
      </c>
    </row>
    <row r="244" spans="1:11" x14ac:dyDescent="0.3">
      <c r="A244" s="2">
        <f t="shared" si="23"/>
        <v>42778</v>
      </c>
      <c r="B244" s="33"/>
      <c r="C244" s="33"/>
      <c r="D244" s="33"/>
      <c r="E244" s="33"/>
      <c r="F244" s="33"/>
      <c r="G244" s="15"/>
      <c r="H244" s="16">
        <f t="shared" si="21"/>
        <v>0</v>
      </c>
      <c r="I244" s="5">
        <f t="shared" si="22"/>
        <v>0</v>
      </c>
    </row>
    <row r="245" spans="1:11" x14ac:dyDescent="0.3">
      <c r="A245" s="1">
        <f t="shared" si="23"/>
        <v>42779</v>
      </c>
      <c r="B245" s="19"/>
      <c r="C245" s="12"/>
      <c r="D245" s="12"/>
      <c r="G245" s="13"/>
      <c r="H245" s="14">
        <f t="shared" si="21"/>
        <v>0</v>
      </c>
      <c r="I245" s="3">
        <f t="shared" si="22"/>
        <v>0</v>
      </c>
    </row>
    <row r="246" spans="1:11" x14ac:dyDescent="0.3">
      <c r="A246" s="1">
        <f t="shared" si="23"/>
        <v>42780</v>
      </c>
      <c r="B246" s="19"/>
      <c r="C246" s="12"/>
      <c r="D246" s="12"/>
      <c r="G246" s="13"/>
      <c r="H246" s="14">
        <f t="shared" ref="H246:H309" si="24">(D246-C246-(F246-E246))*24</f>
        <v>0</v>
      </c>
      <c r="I246" s="3">
        <f t="shared" ref="I246:I309" si="25">H246*G246</f>
        <v>0</v>
      </c>
    </row>
    <row r="247" spans="1:11" x14ac:dyDescent="0.3">
      <c r="A247" s="1">
        <f t="shared" si="23"/>
        <v>42781</v>
      </c>
      <c r="B247" s="19"/>
      <c r="C247" s="12"/>
      <c r="D247" s="12"/>
      <c r="G247" s="13"/>
      <c r="H247" s="14">
        <f t="shared" si="24"/>
        <v>0</v>
      </c>
      <c r="I247" s="3">
        <f t="shared" si="25"/>
        <v>0</v>
      </c>
    </row>
    <row r="248" spans="1:11" x14ac:dyDescent="0.3">
      <c r="A248" s="1">
        <f t="shared" si="23"/>
        <v>42782</v>
      </c>
      <c r="C248" s="12"/>
      <c r="D248" s="12"/>
      <c r="G248" s="13"/>
      <c r="H248" s="14">
        <f t="shared" si="24"/>
        <v>0</v>
      </c>
      <c r="I248" s="3">
        <f t="shared" si="25"/>
        <v>0</v>
      </c>
    </row>
    <row r="249" spans="1:11" x14ac:dyDescent="0.3">
      <c r="A249" s="1">
        <f t="shared" si="23"/>
        <v>42783</v>
      </c>
      <c r="C249" s="12"/>
      <c r="D249" s="12"/>
      <c r="E249" s="12"/>
      <c r="F249" s="12"/>
      <c r="G249" s="13"/>
      <c r="H249" s="14">
        <f t="shared" si="24"/>
        <v>0</v>
      </c>
      <c r="I249" s="3">
        <f t="shared" si="25"/>
        <v>0</v>
      </c>
    </row>
    <row r="250" spans="1:11" x14ac:dyDescent="0.3">
      <c r="A250" s="1">
        <f t="shared" si="23"/>
        <v>42784</v>
      </c>
      <c r="G250" s="13"/>
      <c r="H250" s="14">
        <f t="shared" si="24"/>
        <v>0</v>
      </c>
      <c r="I250" s="3">
        <f t="shared" si="25"/>
        <v>0</v>
      </c>
      <c r="J250" s="69"/>
      <c r="K250" s="79"/>
    </row>
    <row r="251" spans="1:11" x14ac:dyDescent="0.3">
      <c r="A251" s="2">
        <f t="shared" si="23"/>
        <v>42785</v>
      </c>
      <c r="B251" s="33"/>
      <c r="C251" s="33"/>
      <c r="D251" s="33"/>
      <c r="E251" s="33"/>
      <c r="F251" s="33"/>
      <c r="G251" s="15"/>
      <c r="H251" s="16">
        <f t="shared" si="24"/>
        <v>0</v>
      </c>
      <c r="I251" s="5">
        <f t="shared" si="25"/>
        <v>0</v>
      </c>
    </row>
    <row r="252" spans="1:11" x14ac:dyDescent="0.3">
      <c r="A252" s="1">
        <f t="shared" si="23"/>
        <v>42786</v>
      </c>
      <c r="B252" s="19"/>
      <c r="C252" s="12"/>
      <c r="D252" s="12"/>
      <c r="G252" s="13"/>
      <c r="H252" s="14">
        <f t="shared" si="24"/>
        <v>0</v>
      </c>
      <c r="I252" s="3">
        <f t="shared" si="25"/>
        <v>0</v>
      </c>
    </row>
    <row r="253" spans="1:11" x14ac:dyDescent="0.3">
      <c r="A253" s="1">
        <f t="shared" si="23"/>
        <v>42787</v>
      </c>
      <c r="B253" s="19"/>
      <c r="C253" s="12"/>
      <c r="D253" s="12"/>
      <c r="G253" s="13"/>
      <c r="H253" s="14">
        <f t="shared" si="24"/>
        <v>0</v>
      </c>
      <c r="I253" s="3">
        <f t="shared" si="25"/>
        <v>0</v>
      </c>
    </row>
    <row r="254" spans="1:11" x14ac:dyDescent="0.3">
      <c r="A254" s="1">
        <f t="shared" si="23"/>
        <v>42788</v>
      </c>
      <c r="B254" s="19"/>
      <c r="C254" s="12"/>
      <c r="D254" s="12"/>
      <c r="G254" s="13"/>
      <c r="H254" s="14">
        <f t="shared" si="24"/>
        <v>0</v>
      </c>
      <c r="I254" s="3">
        <f t="shared" si="25"/>
        <v>0</v>
      </c>
    </row>
    <row r="255" spans="1:11" x14ac:dyDescent="0.3">
      <c r="A255" s="1">
        <f t="shared" si="23"/>
        <v>42789</v>
      </c>
      <c r="C255" s="12"/>
      <c r="D255" s="12"/>
      <c r="G255" s="13"/>
      <c r="H255" s="14">
        <f t="shared" si="24"/>
        <v>0</v>
      </c>
      <c r="I255" s="3">
        <f t="shared" si="25"/>
        <v>0</v>
      </c>
    </row>
    <row r="256" spans="1:11" x14ac:dyDescent="0.3">
      <c r="A256" s="1">
        <f t="shared" si="23"/>
        <v>42790</v>
      </c>
      <c r="C256" s="12"/>
      <c r="D256" s="12"/>
      <c r="E256" s="12"/>
      <c r="F256" s="12"/>
      <c r="G256" s="13"/>
      <c r="H256" s="14">
        <f t="shared" si="24"/>
        <v>0</v>
      </c>
      <c r="I256" s="3">
        <f t="shared" si="25"/>
        <v>0</v>
      </c>
    </row>
    <row r="257" spans="1:9" x14ac:dyDescent="0.3">
      <c r="A257" s="1">
        <f t="shared" si="23"/>
        <v>42791</v>
      </c>
      <c r="G257" s="13"/>
      <c r="H257" s="14">
        <f t="shared" si="24"/>
        <v>0</v>
      </c>
      <c r="I257" s="3">
        <f t="shared" si="25"/>
        <v>0</v>
      </c>
    </row>
    <row r="258" spans="1:9" x14ac:dyDescent="0.3">
      <c r="A258" s="2">
        <f t="shared" si="23"/>
        <v>42792</v>
      </c>
      <c r="B258" s="33"/>
      <c r="C258" s="33"/>
      <c r="D258" s="33"/>
      <c r="E258" s="33"/>
      <c r="F258" s="33"/>
      <c r="G258" s="15"/>
      <c r="H258" s="16">
        <f t="shared" si="24"/>
        <v>0</v>
      </c>
      <c r="I258" s="5">
        <f t="shared" si="25"/>
        <v>0</v>
      </c>
    </row>
    <row r="259" spans="1:9" x14ac:dyDescent="0.3">
      <c r="A259" s="1">
        <f t="shared" si="23"/>
        <v>42793</v>
      </c>
      <c r="B259" s="19"/>
      <c r="C259" s="12"/>
      <c r="D259" s="12"/>
      <c r="G259" s="13"/>
      <c r="H259" s="14">
        <f t="shared" si="24"/>
        <v>0</v>
      </c>
      <c r="I259" s="3">
        <f t="shared" si="25"/>
        <v>0</v>
      </c>
    </row>
    <row r="260" spans="1:9" x14ac:dyDescent="0.3">
      <c r="A260" s="1">
        <f t="shared" si="23"/>
        <v>42794</v>
      </c>
      <c r="B260" s="19"/>
      <c r="C260" s="12"/>
      <c r="D260" s="12"/>
      <c r="G260" s="13"/>
      <c r="H260" s="14">
        <f t="shared" si="24"/>
        <v>0</v>
      </c>
      <c r="I260" s="3">
        <f t="shared" si="25"/>
        <v>0</v>
      </c>
    </row>
    <row r="261" spans="1:9" x14ac:dyDescent="0.3">
      <c r="A261" s="1">
        <f t="shared" si="23"/>
        <v>42795</v>
      </c>
      <c r="B261" s="19"/>
      <c r="C261" s="12"/>
      <c r="D261" s="12"/>
      <c r="G261" s="13"/>
      <c r="H261" s="14">
        <f t="shared" si="24"/>
        <v>0</v>
      </c>
      <c r="I261" s="3">
        <f t="shared" si="25"/>
        <v>0</v>
      </c>
    </row>
    <row r="262" spans="1:9" x14ac:dyDescent="0.3">
      <c r="A262" s="1">
        <f t="shared" si="23"/>
        <v>42796</v>
      </c>
      <c r="C262" s="12"/>
      <c r="D262" s="12"/>
      <c r="G262" s="13"/>
      <c r="H262" s="14">
        <f t="shared" si="24"/>
        <v>0</v>
      </c>
      <c r="I262" s="3">
        <f t="shared" si="25"/>
        <v>0</v>
      </c>
    </row>
    <row r="263" spans="1:9" x14ac:dyDescent="0.3">
      <c r="A263" s="1">
        <f t="shared" si="23"/>
        <v>42797</v>
      </c>
      <c r="C263" s="12"/>
      <c r="D263" s="12"/>
      <c r="E263" s="12"/>
      <c r="F263" s="12"/>
      <c r="G263" s="13"/>
      <c r="H263" s="14">
        <f t="shared" si="24"/>
        <v>0</v>
      </c>
      <c r="I263" s="3">
        <f t="shared" si="25"/>
        <v>0</v>
      </c>
    </row>
    <row r="264" spans="1:9" x14ac:dyDescent="0.3">
      <c r="A264" s="1">
        <f t="shared" si="23"/>
        <v>42798</v>
      </c>
      <c r="G264" s="13"/>
      <c r="H264" s="14">
        <f t="shared" si="24"/>
        <v>0</v>
      </c>
      <c r="I264" s="3">
        <f t="shared" si="25"/>
        <v>0</v>
      </c>
    </row>
    <row r="265" spans="1:9" x14ac:dyDescent="0.3">
      <c r="A265" s="2">
        <f t="shared" si="23"/>
        <v>42799</v>
      </c>
      <c r="B265" s="33"/>
      <c r="C265" s="33"/>
      <c r="D265" s="33"/>
      <c r="E265" s="33"/>
      <c r="F265" s="33"/>
      <c r="G265" s="15"/>
      <c r="H265" s="16">
        <f t="shared" si="24"/>
        <v>0</v>
      </c>
      <c r="I265" s="5">
        <f t="shared" si="25"/>
        <v>0</v>
      </c>
    </row>
    <row r="266" spans="1:9" x14ac:dyDescent="0.3">
      <c r="A266" s="1">
        <f t="shared" si="23"/>
        <v>42800</v>
      </c>
      <c r="B266" s="19"/>
      <c r="C266" s="12"/>
      <c r="D266" s="12"/>
      <c r="G266" s="13"/>
      <c r="H266" s="14">
        <f t="shared" si="24"/>
        <v>0</v>
      </c>
      <c r="I266" s="3">
        <f t="shared" si="25"/>
        <v>0</v>
      </c>
    </row>
    <row r="267" spans="1:9" x14ac:dyDescent="0.3">
      <c r="A267" s="1">
        <f t="shared" si="23"/>
        <v>42801</v>
      </c>
      <c r="B267" s="19"/>
      <c r="C267" s="12"/>
      <c r="D267" s="12"/>
      <c r="G267" s="13"/>
      <c r="H267" s="14">
        <f t="shared" si="24"/>
        <v>0</v>
      </c>
      <c r="I267" s="3">
        <f t="shared" si="25"/>
        <v>0</v>
      </c>
    </row>
    <row r="268" spans="1:9" x14ac:dyDescent="0.3">
      <c r="A268" s="1">
        <f t="shared" si="23"/>
        <v>42802</v>
      </c>
      <c r="B268" s="19"/>
      <c r="C268" s="12"/>
      <c r="D268" s="12"/>
      <c r="G268" s="13"/>
      <c r="H268" s="14">
        <f t="shared" si="24"/>
        <v>0</v>
      </c>
      <c r="I268" s="3">
        <f t="shared" si="25"/>
        <v>0</v>
      </c>
    </row>
    <row r="269" spans="1:9" x14ac:dyDescent="0.3">
      <c r="A269" s="1">
        <f t="shared" si="23"/>
        <v>42803</v>
      </c>
      <c r="C269" s="12"/>
      <c r="D269" s="12"/>
      <c r="G269" s="13"/>
      <c r="H269" s="14">
        <f t="shared" si="24"/>
        <v>0</v>
      </c>
      <c r="I269" s="3">
        <f t="shared" si="25"/>
        <v>0</v>
      </c>
    </row>
    <row r="270" spans="1:9" x14ac:dyDescent="0.3">
      <c r="A270" s="1">
        <f t="shared" si="23"/>
        <v>42804</v>
      </c>
      <c r="C270" s="12"/>
      <c r="D270" s="12"/>
      <c r="E270" s="12"/>
      <c r="F270" s="12"/>
      <c r="G270" s="13"/>
      <c r="H270" s="14">
        <f t="shared" si="24"/>
        <v>0</v>
      </c>
      <c r="I270" s="3">
        <f t="shared" si="25"/>
        <v>0</v>
      </c>
    </row>
    <row r="271" spans="1:9" x14ac:dyDescent="0.3">
      <c r="A271" s="1">
        <f t="shared" si="23"/>
        <v>42805</v>
      </c>
      <c r="G271" s="13"/>
      <c r="H271" s="14">
        <f t="shared" si="24"/>
        <v>0</v>
      </c>
      <c r="I271" s="3">
        <f t="shared" si="25"/>
        <v>0</v>
      </c>
    </row>
    <row r="272" spans="1:9" x14ac:dyDescent="0.3">
      <c r="A272" s="2">
        <f t="shared" si="23"/>
        <v>42806</v>
      </c>
      <c r="B272" s="33"/>
      <c r="C272" s="33"/>
      <c r="D272" s="33"/>
      <c r="E272" s="33"/>
      <c r="F272" s="33"/>
      <c r="G272" s="15"/>
      <c r="H272" s="16">
        <f t="shared" si="24"/>
        <v>0</v>
      </c>
      <c r="I272" s="5">
        <f t="shared" si="25"/>
        <v>0</v>
      </c>
    </row>
    <row r="273" spans="1:14" x14ac:dyDescent="0.3">
      <c r="A273" s="1">
        <f t="shared" si="23"/>
        <v>42807</v>
      </c>
      <c r="B273" s="19"/>
      <c r="C273" s="12"/>
      <c r="D273" s="12"/>
      <c r="G273" s="13"/>
      <c r="H273" s="14">
        <f t="shared" si="24"/>
        <v>0</v>
      </c>
      <c r="I273" s="3">
        <f t="shared" si="25"/>
        <v>0</v>
      </c>
      <c r="J273" s="67" t="s">
        <v>67</v>
      </c>
      <c r="K273" s="78"/>
    </row>
    <row r="274" spans="1:14" x14ac:dyDescent="0.3">
      <c r="A274" s="1">
        <f t="shared" si="23"/>
        <v>42808</v>
      </c>
      <c r="B274" s="19"/>
      <c r="C274" s="12"/>
      <c r="D274" s="12"/>
      <c r="G274" s="13"/>
      <c r="H274" s="14">
        <f t="shared" si="24"/>
        <v>0</v>
      </c>
      <c r="I274" s="3">
        <f t="shared" si="25"/>
        <v>0</v>
      </c>
    </row>
    <row r="275" spans="1:14" x14ac:dyDescent="0.3">
      <c r="A275" s="1">
        <f t="shared" si="23"/>
        <v>42809</v>
      </c>
      <c r="B275" s="19"/>
      <c r="C275" s="12"/>
      <c r="D275" s="12"/>
      <c r="G275" s="13"/>
      <c r="H275" s="14">
        <f t="shared" si="24"/>
        <v>0</v>
      </c>
      <c r="I275" s="3">
        <f t="shared" si="25"/>
        <v>0</v>
      </c>
    </row>
    <row r="276" spans="1:14" x14ac:dyDescent="0.3">
      <c r="A276" s="1">
        <f t="shared" si="23"/>
        <v>42810</v>
      </c>
      <c r="C276" s="12"/>
      <c r="D276" s="12"/>
      <c r="G276" s="13"/>
      <c r="H276" s="14">
        <f t="shared" si="24"/>
        <v>0</v>
      </c>
      <c r="I276" s="3">
        <f t="shared" si="25"/>
        <v>0</v>
      </c>
    </row>
    <row r="277" spans="1:14" x14ac:dyDescent="0.3">
      <c r="A277" s="1">
        <f t="shared" si="23"/>
        <v>42811</v>
      </c>
      <c r="C277" s="12"/>
      <c r="D277" s="12"/>
      <c r="E277" s="12"/>
      <c r="F277" s="12"/>
      <c r="G277" s="13"/>
      <c r="H277" s="14">
        <f t="shared" si="24"/>
        <v>0</v>
      </c>
      <c r="I277" s="3">
        <f t="shared" si="25"/>
        <v>0</v>
      </c>
    </row>
    <row r="278" spans="1:14" x14ac:dyDescent="0.3">
      <c r="A278" s="1">
        <f t="shared" si="23"/>
        <v>42812</v>
      </c>
      <c r="G278" s="13"/>
      <c r="H278" s="14">
        <f t="shared" si="24"/>
        <v>0</v>
      </c>
      <c r="I278" s="3">
        <f t="shared" si="25"/>
        <v>0</v>
      </c>
    </row>
    <row r="279" spans="1:14" x14ac:dyDescent="0.3">
      <c r="A279" s="2">
        <f t="shared" si="23"/>
        <v>42813</v>
      </c>
      <c r="B279" s="33"/>
      <c r="C279" s="33"/>
      <c r="D279" s="33"/>
      <c r="E279" s="33"/>
      <c r="F279" s="33"/>
      <c r="G279" s="15"/>
      <c r="H279" s="16">
        <f t="shared" si="24"/>
        <v>0</v>
      </c>
      <c r="I279" s="5">
        <f t="shared" si="25"/>
        <v>0</v>
      </c>
    </row>
    <row r="280" spans="1:14" x14ac:dyDescent="0.3">
      <c r="A280" s="1">
        <f t="shared" si="23"/>
        <v>42814</v>
      </c>
      <c r="B280" s="19"/>
      <c r="C280" s="12"/>
      <c r="D280" s="12"/>
      <c r="G280" s="13"/>
      <c r="H280" s="14">
        <f t="shared" si="24"/>
        <v>0</v>
      </c>
      <c r="I280" s="3">
        <f t="shared" si="25"/>
        <v>0</v>
      </c>
      <c r="L280" s="31"/>
      <c r="M280" s="31"/>
      <c r="N280" s="31"/>
    </row>
    <row r="281" spans="1:14" x14ac:dyDescent="0.3">
      <c r="A281" s="1">
        <f t="shared" si="23"/>
        <v>42815</v>
      </c>
      <c r="B281" s="19"/>
      <c r="C281" s="12"/>
      <c r="D281" s="12"/>
      <c r="G281" s="13"/>
      <c r="H281" s="14">
        <f t="shared" si="24"/>
        <v>0</v>
      </c>
      <c r="I281" s="3">
        <f t="shared" si="25"/>
        <v>0</v>
      </c>
      <c r="L281" s="31"/>
      <c r="M281" s="31"/>
      <c r="N281" s="31"/>
    </row>
    <row r="282" spans="1:14" x14ac:dyDescent="0.3">
      <c r="A282" s="1">
        <f t="shared" si="23"/>
        <v>42816</v>
      </c>
      <c r="B282" s="19"/>
      <c r="C282" s="12"/>
      <c r="D282" s="12"/>
      <c r="G282" s="13"/>
      <c r="H282" s="14">
        <f t="shared" si="24"/>
        <v>0</v>
      </c>
      <c r="I282" s="3">
        <f t="shared" si="25"/>
        <v>0</v>
      </c>
      <c r="L282" s="31"/>
      <c r="M282" s="31"/>
      <c r="N282" s="31"/>
    </row>
    <row r="283" spans="1:14" x14ac:dyDescent="0.3">
      <c r="A283" s="1">
        <f t="shared" si="23"/>
        <v>42817</v>
      </c>
      <c r="C283" s="12"/>
      <c r="D283" s="12"/>
      <c r="G283" s="13"/>
      <c r="H283" s="14">
        <f t="shared" si="24"/>
        <v>0</v>
      </c>
      <c r="I283" s="3">
        <f t="shared" si="25"/>
        <v>0</v>
      </c>
      <c r="L283" s="31"/>
      <c r="M283" s="31"/>
      <c r="N283" s="31"/>
    </row>
    <row r="284" spans="1:14" x14ac:dyDescent="0.3">
      <c r="A284" s="1">
        <f t="shared" si="23"/>
        <v>42818</v>
      </c>
      <c r="C284" s="12"/>
      <c r="D284" s="12"/>
      <c r="E284" s="12"/>
      <c r="F284" s="12"/>
      <c r="G284" s="13"/>
      <c r="H284" s="14">
        <f t="shared" si="24"/>
        <v>0</v>
      </c>
      <c r="I284" s="3">
        <f t="shared" si="25"/>
        <v>0</v>
      </c>
      <c r="L284" s="31"/>
      <c r="M284" s="31"/>
      <c r="N284" s="31"/>
    </row>
    <row r="285" spans="1:14" x14ac:dyDescent="0.3">
      <c r="A285" s="1">
        <f t="shared" si="23"/>
        <v>42819</v>
      </c>
      <c r="G285" s="13"/>
      <c r="H285" s="14">
        <f t="shared" si="24"/>
        <v>0</v>
      </c>
      <c r="I285" s="3">
        <f t="shared" si="25"/>
        <v>0</v>
      </c>
      <c r="L285" s="31"/>
      <c r="M285" s="31"/>
      <c r="N285" s="31"/>
    </row>
    <row r="286" spans="1:14" x14ac:dyDescent="0.3">
      <c r="A286" s="2">
        <f t="shared" si="23"/>
        <v>42820</v>
      </c>
      <c r="B286" s="33"/>
      <c r="C286" s="33"/>
      <c r="D286" s="33"/>
      <c r="E286" s="33"/>
      <c r="F286" s="33"/>
      <c r="G286" s="15"/>
      <c r="H286" s="16">
        <f t="shared" si="24"/>
        <v>0</v>
      </c>
      <c r="I286" s="5">
        <f t="shared" si="25"/>
        <v>0</v>
      </c>
      <c r="L286" s="31"/>
      <c r="M286" s="31"/>
      <c r="N286" s="31"/>
    </row>
    <row r="287" spans="1:14" x14ac:dyDescent="0.3">
      <c r="A287" s="1">
        <f t="shared" si="23"/>
        <v>42821</v>
      </c>
      <c r="B287" s="19"/>
      <c r="C287" s="12"/>
      <c r="D287" s="12"/>
      <c r="G287" s="13"/>
      <c r="H287" s="14">
        <f t="shared" si="24"/>
        <v>0</v>
      </c>
      <c r="I287" s="3">
        <f t="shared" si="25"/>
        <v>0</v>
      </c>
      <c r="L287" s="31"/>
      <c r="M287" s="31"/>
      <c r="N287" s="31"/>
    </row>
    <row r="288" spans="1:14" x14ac:dyDescent="0.3">
      <c r="A288" s="1">
        <f t="shared" si="23"/>
        <v>42822</v>
      </c>
      <c r="B288" s="19"/>
      <c r="C288" s="12"/>
      <c r="D288" s="12"/>
      <c r="G288" s="13"/>
      <c r="H288" s="14">
        <f t="shared" si="24"/>
        <v>0</v>
      </c>
      <c r="I288" s="3">
        <f t="shared" si="25"/>
        <v>0</v>
      </c>
      <c r="L288" s="31"/>
      <c r="M288" s="31"/>
      <c r="N288" s="31"/>
    </row>
    <row r="289" spans="1:14" x14ac:dyDescent="0.3">
      <c r="A289" s="1">
        <f t="shared" si="23"/>
        <v>42823</v>
      </c>
      <c r="B289" s="19"/>
      <c r="C289" s="12"/>
      <c r="D289" s="12"/>
      <c r="G289" s="13"/>
      <c r="H289" s="14">
        <f t="shared" si="24"/>
        <v>0</v>
      </c>
      <c r="I289" s="3">
        <f t="shared" si="25"/>
        <v>0</v>
      </c>
      <c r="L289" s="31"/>
      <c r="M289" s="31"/>
      <c r="N289" s="31"/>
    </row>
    <row r="290" spans="1:14" x14ac:dyDescent="0.3">
      <c r="A290" s="1">
        <f t="shared" si="23"/>
        <v>42824</v>
      </c>
      <c r="C290" s="12"/>
      <c r="D290" s="12"/>
      <c r="G290" s="13"/>
      <c r="H290" s="14">
        <f t="shared" si="24"/>
        <v>0</v>
      </c>
      <c r="I290" s="3">
        <f t="shared" si="25"/>
        <v>0</v>
      </c>
      <c r="L290" s="31"/>
      <c r="M290" s="31"/>
      <c r="N290" s="31"/>
    </row>
    <row r="291" spans="1:14" x14ac:dyDescent="0.3">
      <c r="A291" s="1">
        <f t="shared" si="23"/>
        <v>42825</v>
      </c>
      <c r="C291" s="12"/>
      <c r="D291" s="12"/>
      <c r="E291" s="12"/>
      <c r="F291" s="12"/>
      <c r="G291" s="13"/>
      <c r="H291" s="14">
        <f t="shared" si="24"/>
        <v>0</v>
      </c>
      <c r="I291" s="3">
        <f t="shared" si="25"/>
        <v>0</v>
      </c>
      <c r="L291" s="31"/>
      <c r="M291" s="31"/>
      <c r="N291" s="31"/>
    </row>
    <row r="292" spans="1:14" ht="15" customHeight="1" x14ac:dyDescent="0.3">
      <c r="A292" s="1">
        <f t="shared" si="23"/>
        <v>42826</v>
      </c>
      <c r="G292" s="13"/>
      <c r="H292" s="14">
        <f t="shared" si="24"/>
        <v>0</v>
      </c>
      <c r="I292" s="3">
        <f t="shared" si="25"/>
        <v>0</v>
      </c>
      <c r="L292" s="31"/>
      <c r="M292" s="31"/>
      <c r="N292" s="31"/>
    </row>
    <row r="293" spans="1:14" x14ac:dyDescent="0.3">
      <c r="A293" s="2">
        <f t="shared" si="23"/>
        <v>42827</v>
      </c>
      <c r="B293" s="33"/>
      <c r="C293" s="33"/>
      <c r="D293" s="33"/>
      <c r="E293" s="33"/>
      <c r="F293" s="33"/>
      <c r="G293" s="15"/>
      <c r="H293" s="16">
        <f t="shared" si="24"/>
        <v>0</v>
      </c>
      <c r="I293" s="5">
        <f t="shared" si="25"/>
        <v>0</v>
      </c>
      <c r="L293" s="31"/>
      <c r="M293" s="31"/>
      <c r="N293" s="31"/>
    </row>
    <row r="294" spans="1:14" x14ac:dyDescent="0.3">
      <c r="A294" s="1">
        <f t="shared" si="23"/>
        <v>42828</v>
      </c>
      <c r="B294" s="19"/>
      <c r="C294" s="12"/>
      <c r="D294" s="12"/>
      <c r="G294" s="13"/>
      <c r="H294" s="14">
        <f t="shared" si="24"/>
        <v>0</v>
      </c>
      <c r="I294" s="3">
        <f t="shared" si="25"/>
        <v>0</v>
      </c>
      <c r="L294" s="31"/>
      <c r="M294" s="31"/>
      <c r="N294" s="31"/>
    </row>
    <row r="295" spans="1:14" x14ac:dyDescent="0.3">
      <c r="A295" s="1">
        <f t="shared" si="23"/>
        <v>42829</v>
      </c>
      <c r="B295" s="19"/>
      <c r="C295" s="12"/>
      <c r="D295" s="12"/>
      <c r="G295" s="13"/>
      <c r="H295" s="14">
        <f t="shared" si="24"/>
        <v>0</v>
      </c>
      <c r="I295" s="3">
        <f t="shared" si="25"/>
        <v>0</v>
      </c>
      <c r="L295" s="31"/>
      <c r="M295" s="31"/>
      <c r="N295" s="31"/>
    </row>
    <row r="296" spans="1:14" x14ac:dyDescent="0.3">
      <c r="A296" s="1">
        <f t="shared" si="23"/>
        <v>42830</v>
      </c>
      <c r="B296" s="19"/>
      <c r="C296" s="12"/>
      <c r="D296" s="12"/>
      <c r="G296" s="13"/>
      <c r="H296" s="14">
        <f t="shared" si="24"/>
        <v>0</v>
      </c>
      <c r="I296" s="3">
        <f t="shared" si="25"/>
        <v>0</v>
      </c>
      <c r="L296" s="31"/>
      <c r="M296" s="31"/>
      <c r="N296" s="31"/>
    </row>
    <row r="297" spans="1:14" x14ac:dyDescent="0.3">
      <c r="A297" s="1">
        <f t="shared" si="23"/>
        <v>42831</v>
      </c>
      <c r="C297" s="12"/>
      <c r="D297" s="12"/>
      <c r="G297" s="13"/>
      <c r="H297" s="14">
        <f t="shared" si="24"/>
        <v>0</v>
      </c>
      <c r="I297" s="3">
        <f t="shared" si="25"/>
        <v>0</v>
      </c>
      <c r="L297" s="31"/>
      <c r="M297" s="31"/>
      <c r="N297" s="31"/>
    </row>
    <row r="298" spans="1:14" x14ac:dyDescent="0.3">
      <c r="A298" s="1">
        <f t="shared" si="23"/>
        <v>42832</v>
      </c>
      <c r="C298" s="12"/>
      <c r="D298" s="12"/>
      <c r="E298" s="12"/>
      <c r="F298" s="12"/>
      <c r="G298" s="13"/>
      <c r="H298" s="14">
        <f t="shared" si="24"/>
        <v>0</v>
      </c>
      <c r="I298" s="3">
        <f t="shared" si="25"/>
        <v>0</v>
      </c>
      <c r="L298" s="31"/>
      <c r="M298" s="31"/>
      <c r="N298" s="31"/>
    </row>
    <row r="299" spans="1:14" x14ac:dyDescent="0.3">
      <c r="A299" s="1">
        <f t="shared" si="23"/>
        <v>42833</v>
      </c>
      <c r="G299" s="13"/>
      <c r="H299" s="14">
        <f t="shared" si="24"/>
        <v>0</v>
      </c>
      <c r="I299" s="3">
        <f t="shared" si="25"/>
        <v>0</v>
      </c>
      <c r="L299" s="31"/>
      <c r="M299" s="31"/>
      <c r="N299" s="31"/>
    </row>
    <row r="300" spans="1:14" x14ac:dyDescent="0.3">
      <c r="A300" s="2">
        <f t="shared" si="23"/>
        <v>42834</v>
      </c>
      <c r="B300" s="33"/>
      <c r="C300" s="33"/>
      <c r="D300" s="33"/>
      <c r="E300" s="33"/>
      <c r="F300" s="33"/>
      <c r="G300" s="15"/>
      <c r="H300" s="16">
        <f t="shared" si="24"/>
        <v>0</v>
      </c>
      <c r="I300" s="5">
        <f t="shared" si="25"/>
        <v>0</v>
      </c>
      <c r="L300" s="31"/>
      <c r="M300" s="31"/>
      <c r="N300" s="31"/>
    </row>
    <row r="301" spans="1:14" x14ac:dyDescent="0.3">
      <c r="A301" s="1">
        <f t="shared" si="23"/>
        <v>42835</v>
      </c>
      <c r="B301" s="19"/>
      <c r="C301" s="12"/>
      <c r="D301" s="12"/>
      <c r="G301" s="13"/>
      <c r="H301" s="14">
        <f t="shared" si="24"/>
        <v>0</v>
      </c>
      <c r="I301" s="3">
        <f t="shared" si="25"/>
        <v>0</v>
      </c>
      <c r="L301" s="31"/>
      <c r="M301" s="31"/>
      <c r="N301" s="31"/>
    </row>
    <row r="302" spans="1:14" ht="15" customHeight="1" x14ac:dyDescent="0.3">
      <c r="A302" s="1">
        <f t="shared" si="23"/>
        <v>42836</v>
      </c>
      <c r="B302" s="19"/>
      <c r="C302" s="12"/>
      <c r="D302" s="12"/>
      <c r="G302" s="13"/>
      <c r="H302" s="14">
        <f t="shared" si="24"/>
        <v>0</v>
      </c>
      <c r="I302" s="3">
        <f t="shared" si="25"/>
        <v>0</v>
      </c>
      <c r="L302" s="31"/>
      <c r="M302" s="31"/>
      <c r="N302" s="31"/>
    </row>
    <row r="303" spans="1:14" x14ac:dyDescent="0.3">
      <c r="A303" s="1">
        <f t="shared" si="23"/>
        <v>42837</v>
      </c>
      <c r="B303" s="19"/>
      <c r="C303" s="12"/>
      <c r="D303" s="12"/>
      <c r="G303" s="13"/>
      <c r="H303" s="14">
        <f t="shared" si="24"/>
        <v>0</v>
      </c>
      <c r="I303" s="3">
        <f t="shared" si="25"/>
        <v>0</v>
      </c>
      <c r="L303" s="31"/>
      <c r="M303" s="31"/>
      <c r="N303" s="31"/>
    </row>
    <row r="304" spans="1:14" x14ac:dyDescent="0.3">
      <c r="A304" s="1">
        <f t="shared" si="23"/>
        <v>42838</v>
      </c>
      <c r="C304" s="12"/>
      <c r="D304" s="12"/>
      <c r="G304" s="13"/>
      <c r="H304" s="14">
        <f t="shared" si="24"/>
        <v>0</v>
      </c>
      <c r="I304" s="3">
        <f t="shared" si="25"/>
        <v>0</v>
      </c>
      <c r="L304" s="31"/>
      <c r="M304" s="31"/>
      <c r="N304" s="31"/>
    </row>
    <row r="305" spans="1:14" x14ac:dyDescent="0.3">
      <c r="A305" s="1">
        <f t="shared" si="23"/>
        <v>42839</v>
      </c>
      <c r="C305" s="12"/>
      <c r="D305" s="12"/>
      <c r="E305" s="12"/>
      <c r="F305" s="12"/>
      <c r="G305" s="13"/>
      <c r="H305" s="14">
        <f t="shared" si="24"/>
        <v>0</v>
      </c>
      <c r="I305" s="3">
        <f t="shared" si="25"/>
        <v>0</v>
      </c>
      <c r="J305" s="131" t="s">
        <v>33</v>
      </c>
      <c r="L305" s="31"/>
      <c r="M305" s="31"/>
      <c r="N305" s="31"/>
    </row>
    <row r="306" spans="1:14" x14ac:dyDescent="0.3">
      <c r="A306" s="1">
        <f t="shared" si="23"/>
        <v>42840</v>
      </c>
      <c r="G306" s="13"/>
      <c r="H306" s="14">
        <f t="shared" si="24"/>
        <v>0</v>
      </c>
      <c r="I306" s="3">
        <f t="shared" si="25"/>
        <v>0</v>
      </c>
      <c r="J306" s="131"/>
      <c r="L306" s="31"/>
      <c r="M306" s="31"/>
      <c r="N306" s="31"/>
    </row>
    <row r="307" spans="1:14" x14ac:dyDescent="0.3">
      <c r="A307" s="2">
        <f t="shared" ref="A307:A370" si="26">A306+1</f>
        <v>42841</v>
      </c>
      <c r="B307" s="33"/>
      <c r="C307" s="33"/>
      <c r="D307" s="33"/>
      <c r="E307" s="33"/>
      <c r="F307" s="33"/>
      <c r="G307" s="15"/>
      <c r="H307" s="16">
        <f t="shared" si="24"/>
        <v>0</v>
      </c>
      <c r="I307" s="5">
        <f t="shared" si="25"/>
        <v>0</v>
      </c>
      <c r="J307" s="131"/>
      <c r="L307" s="31"/>
      <c r="M307" s="31"/>
      <c r="N307" s="31"/>
    </row>
    <row r="308" spans="1:14" ht="15" customHeight="1" x14ac:dyDescent="0.3">
      <c r="A308" s="1">
        <f t="shared" si="26"/>
        <v>42842</v>
      </c>
      <c r="B308" s="19"/>
      <c r="C308" s="12"/>
      <c r="D308" s="12"/>
      <c r="G308" s="13"/>
      <c r="H308" s="14">
        <f t="shared" si="24"/>
        <v>0</v>
      </c>
      <c r="I308" s="3">
        <f t="shared" si="25"/>
        <v>0</v>
      </c>
      <c r="J308" s="131"/>
      <c r="K308" s="152" t="s">
        <v>15</v>
      </c>
      <c r="L308" s="31"/>
      <c r="M308" s="31"/>
      <c r="N308" s="31"/>
    </row>
    <row r="309" spans="1:14" x14ac:dyDescent="0.3">
      <c r="A309" s="1">
        <f t="shared" si="26"/>
        <v>42843</v>
      </c>
      <c r="B309" s="19"/>
      <c r="C309" s="12"/>
      <c r="D309" s="12"/>
      <c r="G309" s="13"/>
      <c r="H309" s="14">
        <f t="shared" si="24"/>
        <v>0</v>
      </c>
      <c r="I309" s="3">
        <f t="shared" si="25"/>
        <v>0</v>
      </c>
      <c r="K309" s="152"/>
      <c r="L309" s="31"/>
      <c r="M309" s="31"/>
      <c r="N309" s="31"/>
    </row>
    <row r="310" spans="1:14" x14ac:dyDescent="0.3">
      <c r="A310" s="1">
        <f t="shared" si="26"/>
        <v>42844</v>
      </c>
      <c r="B310" s="19"/>
      <c r="C310" s="12"/>
      <c r="D310" s="12"/>
      <c r="G310" s="13"/>
      <c r="H310" s="14">
        <f t="shared" ref="H310:H373" si="27">(D310-C310-(F310-E310))*24</f>
        <v>0</v>
      </c>
      <c r="I310" s="3">
        <f t="shared" ref="I310:I373" si="28">H310*G310</f>
        <v>0</v>
      </c>
      <c r="K310" s="152"/>
      <c r="L310" s="31"/>
      <c r="M310" s="31"/>
      <c r="N310" s="31"/>
    </row>
    <row r="311" spans="1:14" x14ac:dyDescent="0.3">
      <c r="A311" s="1">
        <f t="shared" si="26"/>
        <v>42845</v>
      </c>
      <c r="C311" s="12"/>
      <c r="D311" s="12"/>
      <c r="G311" s="13"/>
      <c r="H311" s="14">
        <f t="shared" si="27"/>
        <v>0</v>
      </c>
      <c r="I311" s="3">
        <f t="shared" si="28"/>
        <v>0</v>
      </c>
      <c r="K311" s="152"/>
      <c r="L311" s="31"/>
      <c r="M311" s="31"/>
      <c r="N311" s="31"/>
    </row>
    <row r="312" spans="1:14" x14ac:dyDescent="0.3">
      <c r="A312" s="1">
        <f t="shared" si="26"/>
        <v>42846</v>
      </c>
      <c r="C312" s="12"/>
      <c r="D312" s="12"/>
      <c r="E312" s="12"/>
      <c r="F312" s="12"/>
      <c r="G312" s="13"/>
      <c r="H312" s="14">
        <f t="shared" si="27"/>
        <v>0</v>
      </c>
      <c r="I312" s="3">
        <f t="shared" si="28"/>
        <v>0</v>
      </c>
      <c r="K312" s="152"/>
      <c r="L312" s="31"/>
      <c r="M312" s="31"/>
      <c r="N312" s="31"/>
    </row>
    <row r="313" spans="1:14" x14ac:dyDescent="0.3">
      <c r="A313" s="1">
        <f t="shared" si="26"/>
        <v>42847</v>
      </c>
      <c r="G313" s="13"/>
      <c r="H313" s="14">
        <f t="shared" si="27"/>
        <v>0</v>
      </c>
      <c r="I313" s="3">
        <f t="shared" si="28"/>
        <v>0</v>
      </c>
      <c r="K313" s="152"/>
      <c r="L313" s="31"/>
      <c r="M313" s="31"/>
      <c r="N313" s="31"/>
    </row>
    <row r="314" spans="1:14" x14ac:dyDescent="0.3">
      <c r="A314" s="2">
        <f t="shared" si="26"/>
        <v>42848</v>
      </c>
      <c r="B314" s="33"/>
      <c r="C314" s="33"/>
      <c r="D314" s="33"/>
      <c r="E314" s="33"/>
      <c r="F314" s="33"/>
      <c r="G314" s="15"/>
      <c r="H314" s="16">
        <f t="shared" si="27"/>
        <v>0</v>
      </c>
      <c r="I314" s="5">
        <f t="shared" si="28"/>
        <v>0</v>
      </c>
      <c r="K314" s="152"/>
      <c r="L314" s="31"/>
      <c r="M314" s="31"/>
      <c r="N314" s="31"/>
    </row>
    <row r="315" spans="1:14" ht="15" customHeight="1" x14ac:dyDescent="0.3">
      <c r="A315" s="1">
        <f t="shared" si="26"/>
        <v>42849</v>
      </c>
      <c r="B315" s="19"/>
      <c r="C315" s="12"/>
      <c r="D315" s="12"/>
      <c r="G315" s="13"/>
      <c r="H315" s="14">
        <f t="shared" si="27"/>
        <v>0</v>
      </c>
      <c r="I315" s="3">
        <f t="shared" si="28"/>
        <v>0</v>
      </c>
      <c r="K315" s="152"/>
      <c r="L315" s="31"/>
      <c r="M315" s="31"/>
      <c r="N315" s="31"/>
    </row>
    <row r="316" spans="1:14" x14ac:dyDescent="0.3">
      <c r="A316" s="1">
        <f t="shared" si="26"/>
        <v>42850</v>
      </c>
      <c r="B316" s="19"/>
      <c r="C316" s="12"/>
      <c r="D316" s="12"/>
      <c r="G316" s="13"/>
      <c r="H316" s="14">
        <f t="shared" si="27"/>
        <v>0</v>
      </c>
      <c r="I316" s="3">
        <f t="shared" si="28"/>
        <v>0</v>
      </c>
      <c r="J316" s="70" t="s">
        <v>34</v>
      </c>
      <c r="K316" s="152"/>
      <c r="L316" s="31"/>
      <c r="M316" s="31"/>
      <c r="N316" s="31"/>
    </row>
    <row r="317" spans="1:14" x14ac:dyDescent="0.3">
      <c r="A317" s="1">
        <f t="shared" si="26"/>
        <v>42851</v>
      </c>
      <c r="B317" s="19"/>
      <c r="C317" s="12"/>
      <c r="D317" s="12"/>
      <c r="G317" s="13"/>
      <c r="H317" s="14">
        <f t="shared" si="27"/>
        <v>0</v>
      </c>
      <c r="I317" s="3">
        <f t="shared" si="28"/>
        <v>0</v>
      </c>
      <c r="K317" s="152"/>
      <c r="L317" s="31"/>
      <c r="M317" s="31"/>
      <c r="N317" s="31"/>
    </row>
    <row r="318" spans="1:14" x14ac:dyDescent="0.3">
      <c r="A318" s="1">
        <f t="shared" si="26"/>
        <v>42852</v>
      </c>
      <c r="C318" s="12"/>
      <c r="D318" s="12"/>
      <c r="G318" s="13"/>
      <c r="H318" s="14">
        <f t="shared" si="27"/>
        <v>0</v>
      </c>
      <c r="I318" s="3">
        <f t="shared" si="28"/>
        <v>0</v>
      </c>
      <c r="K318" s="152"/>
      <c r="L318" s="31"/>
      <c r="M318" s="31"/>
      <c r="N318" s="31"/>
    </row>
    <row r="319" spans="1:14" x14ac:dyDescent="0.3">
      <c r="A319" s="1">
        <f t="shared" si="26"/>
        <v>42853</v>
      </c>
      <c r="C319" s="12"/>
      <c r="D319" s="12"/>
      <c r="E319" s="12"/>
      <c r="F319" s="12"/>
      <c r="G319" s="13"/>
      <c r="H319" s="14">
        <f t="shared" si="27"/>
        <v>0</v>
      </c>
      <c r="I319" s="3">
        <f t="shared" si="28"/>
        <v>0</v>
      </c>
      <c r="K319" s="152"/>
      <c r="L319" s="31"/>
      <c r="M319" s="31"/>
      <c r="N319" s="31"/>
    </row>
    <row r="320" spans="1:14" x14ac:dyDescent="0.3">
      <c r="A320" s="1">
        <f t="shared" si="26"/>
        <v>42854</v>
      </c>
      <c r="G320" s="13"/>
      <c r="H320" s="14">
        <f t="shared" si="27"/>
        <v>0</v>
      </c>
      <c r="I320" s="3">
        <f t="shared" si="28"/>
        <v>0</v>
      </c>
      <c r="K320" s="152"/>
      <c r="L320" s="31"/>
      <c r="M320" s="31"/>
      <c r="N320" s="31"/>
    </row>
    <row r="321" spans="1:14" x14ac:dyDescent="0.3">
      <c r="A321" s="2">
        <f t="shared" si="26"/>
        <v>42855</v>
      </c>
      <c r="B321" s="33"/>
      <c r="C321" s="33"/>
      <c r="D321" s="33"/>
      <c r="E321" s="33"/>
      <c r="F321" s="33"/>
      <c r="G321" s="15"/>
      <c r="H321" s="16">
        <f t="shared" si="27"/>
        <v>0</v>
      </c>
      <c r="I321" s="5">
        <f t="shared" si="28"/>
        <v>0</v>
      </c>
      <c r="K321" s="152"/>
      <c r="L321" s="31"/>
      <c r="M321" s="31"/>
      <c r="N321" s="31"/>
    </row>
    <row r="322" spans="1:14" ht="15" customHeight="1" x14ac:dyDescent="0.3">
      <c r="A322" s="1">
        <f t="shared" si="26"/>
        <v>42856</v>
      </c>
      <c r="B322" s="19"/>
      <c r="C322" s="12"/>
      <c r="D322" s="12"/>
      <c r="G322" s="13"/>
      <c r="H322" s="14">
        <f t="shared" si="27"/>
        <v>0</v>
      </c>
      <c r="I322" s="3">
        <f t="shared" si="28"/>
        <v>0</v>
      </c>
      <c r="L322" s="31"/>
      <c r="M322" s="31"/>
      <c r="N322" s="31"/>
    </row>
    <row r="323" spans="1:14" x14ac:dyDescent="0.3">
      <c r="A323" s="1">
        <f t="shared" si="26"/>
        <v>42857</v>
      </c>
      <c r="B323" s="19"/>
      <c r="C323" s="12"/>
      <c r="D323" s="12"/>
      <c r="G323" s="13"/>
      <c r="H323" s="14">
        <f t="shared" si="27"/>
        <v>0</v>
      </c>
      <c r="I323" s="3">
        <f t="shared" si="28"/>
        <v>0</v>
      </c>
      <c r="L323" s="31"/>
      <c r="M323" s="31"/>
      <c r="N323" s="31"/>
    </row>
    <row r="324" spans="1:14" x14ac:dyDescent="0.3">
      <c r="A324" s="1">
        <f t="shared" si="26"/>
        <v>42858</v>
      </c>
      <c r="B324" s="19"/>
      <c r="C324" s="12"/>
      <c r="D324" s="12"/>
      <c r="G324" s="13"/>
      <c r="H324" s="14">
        <f t="shared" si="27"/>
        <v>0</v>
      </c>
      <c r="I324" s="3">
        <f t="shared" si="28"/>
        <v>0</v>
      </c>
      <c r="L324" s="31"/>
      <c r="M324" s="31"/>
      <c r="N324" s="31"/>
    </row>
    <row r="325" spans="1:14" x14ac:dyDescent="0.3">
      <c r="A325" s="1">
        <f t="shared" si="26"/>
        <v>42859</v>
      </c>
      <c r="C325" s="12"/>
      <c r="D325" s="12"/>
      <c r="G325" s="13"/>
      <c r="H325" s="14">
        <f t="shared" si="27"/>
        <v>0</v>
      </c>
      <c r="I325" s="3">
        <f t="shared" si="28"/>
        <v>0</v>
      </c>
      <c r="L325" s="31"/>
      <c r="M325" s="31"/>
      <c r="N325" s="31"/>
    </row>
    <row r="326" spans="1:14" x14ac:dyDescent="0.3">
      <c r="A326" s="1">
        <f t="shared" si="26"/>
        <v>42860</v>
      </c>
      <c r="C326" s="12"/>
      <c r="D326" s="12"/>
      <c r="E326" s="12"/>
      <c r="F326" s="12"/>
      <c r="G326" s="13"/>
      <c r="H326" s="14">
        <f t="shared" si="27"/>
        <v>0</v>
      </c>
      <c r="I326" s="3">
        <f t="shared" si="28"/>
        <v>0</v>
      </c>
      <c r="L326" s="31"/>
      <c r="M326" s="31"/>
      <c r="N326" s="31"/>
    </row>
    <row r="327" spans="1:14" x14ac:dyDescent="0.3">
      <c r="A327" s="1">
        <f t="shared" si="26"/>
        <v>42861</v>
      </c>
      <c r="G327" s="13"/>
      <c r="H327" s="14">
        <f t="shared" si="27"/>
        <v>0</v>
      </c>
      <c r="I327" s="3">
        <f t="shared" si="28"/>
        <v>0</v>
      </c>
      <c r="L327" s="31"/>
      <c r="M327" s="31"/>
      <c r="N327" s="31"/>
    </row>
    <row r="328" spans="1:14" x14ac:dyDescent="0.3">
      <c r="A328" s="2">
        <f t="shared" si="26"/>
        <v>42862</v>
      </c>
      <c r="B328" s="33"/>
      <c r="C328" s="33"/>
      <c r="D328" s="33"/>
      <c r="E328" s="33"/>
      <c r="F328" s="33"/>
      <c r="G328" s="15"/>
      <c r="H328" s="16">
        <f t="shared" si="27"/>
        <v>0</v>
      </c>
      <c r="I328" s="5">
        <f t="shared" si="28"/>
        <v>0</v>
      </c>
      <c r="L328" s="31"/>
      <c r="M328" s="31"/>
      <c r="N328" s="31"/>
    </row>
    <row r="329" spans="1:14" ht="15" customHeight="1" x14ac:dyDescent="0.3">
      <c r="A329" s="1">
        <f t="shared" si="26"/>
        <v>42863</v>
      </c>
      <c r="B329" s="19"/>
      <c r="C329" s="12"/>
      <c r="D329" s="12"/>
      <c r="G329" s="13"/>
      <c r="H329" s="14">
        <f t="shared" si="27"/>
        <v>0</v>
      </c>
      <c r="I329" s="3">
        <f t="shared" si="28"/>
        <v>0</v>
      </c>
      <c r="L329" s="31"/>
      <c r="M329" s="31"/>
      <c r="N329" s="31"/>
    </row>
    <row r="330" spans="1:14" x14ac:dyDescent="0.3">
      <c r="A330" s="1">
        <f t="shared" si="26"/>
        <v>42864</v>
      </c>
      <c r="B330" s="19"/>
      <c r="C330" s="12"/>
      <c r="D330" s="12"/>
      <c r="G330" s="13"/>
      <c r="H330" s="14">
        <f t="shared" si="27"/>
        <v>0</v>
      </c>
      <c r="I330" s="3">
        <f t="shared" si="28"/>
        <v>0</v>
      </c>
      <c r="L330" s="31"/>
      <c r="M330" s="31"/>
      <c r="N330" s="31"/>
    </row>
    <row r="331" spans="1:14" x14ac:dyDescent="0.3">
      <c r="A331" s="1">
        <f t="shared" si="26"/>
        <v>42865</v>
      </c>
      <c r="B331" s="19"/>
      <c r="C331" s="12"/>
      <c r="D331" s="12"/>
      <c r="G331" s="13"/>
      <c r="H331" s="14">
        <f t="shared" si="27"/>
        <v>0</v>
      </c>
      <c r="I331" s="3">
        <f t="shared" si="28"/>
        <v>0</v>
      </c>
      <c r="L331" s="31"/>
      <c r="M331" s="31"/>
      <c r="N331" s="31"/>
    </row>
    <row r="332" spans="1:14" x14ac:dyDescent="0.3">
      <c r="A332" s="1">
        <f t="shared" si="26"/>
        <v>42866</v>
      </c>
      <c r="C332" s="12"/>
      <c r="D332" s="12"/>
      <c r="G332" s="13"/>
      <c r="H332" s="14">
        <f t="shared" si="27"/>
        <v>0</v>
      </c>
      <c r="I332" s="3">
        <f t="shared" si="28"/>
        <v>0</v>
      </c>
      <c r="L332" s="31"/>
      <c r="M332" s="31"/>
      <c r="N332" s="31"/>
    </row>
    <row r="333" spans="1:14" x14ac:dyDescent="0.3">
      <c r="A333" s="1">
        <f t="shared" si="26"/>
        <v>42867</v>
      </c>
      <c r="C333" s="12"/>
      <c r="D333" s="12"/>
      <c r="E333" s="12"/>
      <c r="F333" s="12"/>
      <c r="G333" s="13"/>
      <c r="H333" s="14">
        <f t="shared" si="27"/>
        <v>0</v>
      </c>
      <c r="I333" s="3">
        <f t="shared" si="28"/>
        <v>0</v>
      </c>
      <c r="L333" s="31"/>
      <c r="M333" s="31"/>
      <c r="N333" s="31"/>
    </row>
    <row r="334" spans="1:14" x14ac:dyDescent="0.3">
      <c r="A334" s="1">
        <f t="shared" si="26"/>
        <v>42868</v>
      </c>
      <c r="G334" s="13"/>
      <c r="H334" s="14">
        <f t="shared" si="27"/>
        <v>0</v>
      </c>
      <c r="I334" s="3">
        <f t="shared" si="28"/>
        <v>0</v>
      </c>
      <c r="L334" s="31"/>
      <c r="M334" s="31"/>
      <c r="N334" s="31"/>
    </row>
    <row r="335" spans="1:14" x14ac:dyDescent="0.3">
      <c r="A335" s="2">
        <f t="shared" si="26"/>
        <v>42869</v>
      </c>
      <c r="B335" s="33"/>
      <c r="C335" s="33"/>
      <c r="D335" s="33"/>
      <c r="E335" s="33"/>
      <c r="F335" s="33"/>
      <c r="G335" s="15"/>
      <c r="H335" s="16">
        <f t="shared" si="27"/>
        <v>0</v>
      </c>
      <c r="I335" s="5">
        <f t="shared" si="28"/>
        <v>0</v>
      </c>
      <c r="L335" s="31"/>
      <c r="M335" s="31"/>
      <c r="N335" s="31"/>
    </row>
    <row r="336" spans="1:14" ht="15" customHeight="1" x14ac:dyDescent="0.3">
      <c r="A336" s="1">
        <f t="shared" si="26"/>
        <v>42870</v>
      </c>
      <c r="B336" s="19"/>
      <c r="C336" s="12"/>
      <c r="D336" s="12"/>
      <c r="G336" s="13"/>
      <c r="H336" s="14">
        <f t="shared" si="27"/>
        <v>0</v>
      </c>
      <c r="I336" s="3">
        <f t="shared" si="28"/>
        <v>0</v>
      </c>
      <c r="L336" s="31"/>
      <c r="M336" s="31"/>
      <c r="N336" s="31"/>
    </row>
    <row r="337" spans="1:14" x14ac:dyDescent="0.3">
      <c r="A337" s="1">
        <f t="shared" si="26"/>
        <v>42871</v>
      </c>
      <c r="B337" s="19"/>
      <c r="C337" s="12"/>
      <c r="D337" s="12"/>
      <c r="G337" s="13"/>
      <c r="H337" s="14">
        <f t="shared" si="27"/>
        <v>0</v>
      </c>
      <c r="I337" s="3">
        <f t="shared" si="28"/>
        <v>0</v>
      </c>
      <c r="L337" s="31"/>
      <c r="M337" s="31"/>
      <c r="N337" s="31"/>
    </row>
    <row r="338" spans="1:14" x14ac:dyDescent="0.3">
      <c r="A338" s="1">
        <f t="shared" si="26"/>
        <v>42872</v>
      </c>
      <c r="B338" s="19"/>
      <c r="C338" s="12"/>
      <c r="D338" s="12"/>
      <c r="G338" s="13"/>
      <c r="H338" s="14">
        <f t="shared" si="27"/>
        <v>0</v>
      </c>
      <c r="I338" s="3">
        <f t="shared" si="28"/>
        <v>0</v>
      </c>
      <c r="L338" s="31"/>
      <c r="M338" s="31"/>
      <c r="N338" s="31"/>
    </row>
    <row r="339" spans="1:14" x14ac:dyDescent="0.3">
      <c r="A339" s="1">
        <f t="shared" si="26"/>
        <v>42873</v>
      </c>
      <c r="C339" s="12"/>
      <c r="D339" s="12"/>
      <c r="G339" s="13"/>
      <c r="H339" s="14">
        <f t="shared" si="27"/>
        <v>0</v>
      </c>
      <c r="I339" s="3">
        <f t="shared" si="28"/>
        <v>0</v>
      </c>
      <c r="L339" s="31"/>
      <c r="M339" s="31"/>
      <c r="N339" s="31"/>
    </row>
    <row r="340" spans="1:14" x14ac:dyDescent="0.3">
      <c r="A340" s="1">
        <f t="shared" si="26"/>
        <v>42874</v>
      </c>
      <c r="C340" s="12"/>
      <c r="D340" s="12"/>
      <c r="E340" s="12"/>
      <c r="F340" s="12"/>
      <c r="G340" s="13"/>
      <c r="H340" s="14">
        <f t="shared" si="27"/>
        <v>0</v>
      </c>
      <c r="I340" s="3">
        <f t="shared" si="28"/>
        <v>0</v>
      </c>
      <c r="L340" s="31"/>
      <c r="M340" s="31"/>
      <c r="N340" s="31"/>
    </row>
    <row r="341" spans="1:14" x14ac:dyDescent="0.3">
      <c r="A341" s="1">
        <f t="shared" si="26"/>
        <v>42875</v>
      </c>
      <c r="G341" s="13"/>
      <c r="H341" s="14">
        <f t="shared" si="27"/>
        <v>0</v>
      </c>
      <c r="I341" s="3">
        <f t="shared" si="28"/>
        <v>0</v>
      </c>
      <c r="L341" s="31"/>
      <c r="M341" s="31"/>
      <c r="N341" s="31"/>
    </row>
    <row r="342" spans="1:14" x14ac:dyDescent="0.3">
      <c r="A342" s="2">
        <f t="shared" si="26"/>
        <v>42876</v>
      </c>
      <c r="B342" s="33"/>
      <c r="C342" s="33"/>
      <c r="D342" s="33"/>
      <c r="E342" s="33"/>
      <c r="F342" s="33"/>
      <c r="G342" s="15"/>
      <c r="H342" s="16">
        <f t="shared" si="27"/>
        <v>0</v>
      </c>
      <c r="I342" s="5">
        <f t="shared" si="28"/>
        <v>0</v>
      </c>
      <c r="L342" s="31"/>
      <c r="M342" s="31"/>
      <c r="N342" s="31"/>
    </row>
    <row r="343" spans="1:14" ht="15" customHeight="1" x14ac:dyDescent="0.3">
      <c r="A343" s="1">
        <f t="shared" si="26"/>
        <v>42877</v>
      </c>
      <c r="B343" s="19"/>
      <c r="C343" s="12"/>
      <c r="D343" s="12"/>
      <c r="G343" s="13"/>
      <c r="H343" s="14">
        <f t="shared" si="27"/>
        <v>0</v>
      </c>
      <c r="I343" s="3">
        <f t="shared" si="28"/>
        <v>0</v>
      </c>
      <c r="L343" s="31"/>
      <c r="M343" s="31"/>
      <c r="N343" s="31"/>
    </row>
    <row r="344" spans="1:14" x14ac:dyDescent="0.3">
      <c r="A344" s="1">
        <f t="shared" si="26"/>
        <v>42878</v>
      </c>
      <c r="B344" s="19"/>
      <c r="C344" s="12"/>
      <c r="D344" s="12"/>
      <c r="G344" s="13"/>
      <c r="H344" s="14">
        <f t="shared" si="27"/>
        <v>0</v>
      </c>
      <c r="I344" s="3">
        <f t="shared" si="28"/>
        <v>0</v>
      </c>
      <c r="L344" s="31"/>
      <c r="M344" s="31"/>
      <c r="N344" s="31"/>
    </row>
    <row r="345" spans="1:14" x14ac:dyDescent="0.3">
      <c r="A345" s="1">
        <f t="shared" si="26"/>
        <v>42879</v>
      </c>
      <c r="B345" s="19"/>
      <c r="C345" s="12"/>
      <c r="D345" s="12"/>
      <c r="G345" s="13"/>
      <c r="H345" s="14">
        <f t="shared" si="27"/>
        <v>0</v>
      </c>
      <c r="I345" s="3">
        <f t="shared" si="28"/>
        <v>0</v>
      </c>
      <c r="L345" s="31"/>
      <c r="M345" s="31"/>
      <c r="N345" s="31"/>
    </row>
    <row r="346" spans="1:14" x14ac:dyDescent="0.3">
      <c r="A346" s="1">
        <f t="shared" si="26"/>
        <v>42880</v>
      </c>
      <c r="C346" s="12"/>
      <c r="D346" s="12"/>
      <c r="G346" s="13"/>
      <c r="H346" s="14">
        <f t="shared" si="27"/>
        <v>0</v>
      </c>
      <c r="I346" s="3">
        <f t="shared" si="28"/>
        <v>0</v>
      </c>
      <c r="L346" s="31"/>
      <c r="M346" s="31"/>
      <c r="N346" s="31"/>
    </row>
    <row r="347" spans="1:14" x14ac:dyDescent="0.3">
      <c r="A347" s="1">
        <f t="shared" si="26"/>
        <v>42881</v>
      </c>
      <c r="C347" s="12"/>
      <c r="D347" s="12"/>
      <c r="E347" s="12"/>
      <c r="F347" s="12"/>
      <c r="G347" s="13"/>
      <c r="H347" s="14">
        <f t="shared" si="27"/>
        <v>0</v>
      </c>
      <c r="I347" s="3">
        <f t="shared" si="28"/>
        <v>0</v>
      </c>
      <c r="L347" s="31"/>
      <c r="M347" s="31"/>
      <c r="N347" s="31"/>
    </row>
    <row r="348" spans="1:14" x14ac:dyDescent="0.3">
      <c r="A348" s="1">
        <f t="shared" si="26"/>
        <v>42882</v>
      </c>
      <c r="G348" s="13"/>
      <c r="H348" s="14">
        <f t="shared" si="27"/>
        <v>0</v>
      </c>
      <c r="I348" s="3">
        <f t="shared" si="28"/>
        <v>0</v>
      </c>
      <c r="L348" s="31"/>
      <c r="M348" s="31"/>
      <c r="N348" s="31"/>
    </row>
    <row r="349" spans="1:14" x14ac:dyDescent="0.3">
      <c r="A349" s="2">
        <f t="shared" si="26"/>
        <v>42883</v>
      </c>
      <c r="B349" s="33"/>
      <c r="C349" s="33"/>
      <c r="D349" s="33"/>
      <c r="E349" s="33"/>
      <c r="F349" s="33"/>
      <c r="G349" s="15"/>
      <c r="H349" s="16">
        <f t="shared" si="27"/>
        <v>0</v>
      </c>
      <c r="I349" s="5">
        <f t="shared" si="28"/>
        <v>0</v>
      </c>
      <c r="L349" s="31"/>
      <c r="M349" s="31"/>
      <c r="N349" s="31"/>
    </row>
    <row r="350" spans="1:14" ht="15" customHeight="1" x14ac:dyDescent="0.3">
      <c r="A350" s="1">
        <f t="shared" si="26"/>
        <v>42884</v>
      </c>
      <c r="B350" s="19"/>
      <c r="C350" s="12"/>
      <c r="D350" s="12"/>
      <c r="G350" s="13"/>
      <c r="H350" s="14">
        <f t="shared" si="27"/>
        <v>0</v>
      </c>
      <c r="I350" s="3">
        <f t="shared" si="28"/>
        <v>0</v>
      </c>
      <c r="L350" s="31"/>
      <c r="M350" s="31"/>
      <c r="N350" s="31"/>
    </row>
    <row r="351" spans="1:14" x14ac:dyDescent="0.3">
      <c r="A351" s="1">
        <f t="shared" si="26"/>
        <v>42885</v>
      </c>
      <c r="B351" s="19"/>
      <c r="C351" s="12"/>
      <c r="D351" s="12"/>
      <c r="G351" s="13"/>
      <c r="H351" s="14">
        <f t="shared" si="27"/>
        <v>0</v>
      </c>
      <c r="I351" s="3">
        <f t="shared" si="28"/>
        <v>0</v>
      </c>
      <c r="L351" s="31"/>
      <c r="M351" s="31"/>
      <c r="N351" s="31"/>
    </row>
    <row r="352" spans="1:14" x14ac:dyDescent="0.3">
      <c r="A352" s="1">
        <f t="shared" si="26"/>
        <v>42886</v>
      </c>
      <c r="B352" s="19"/>
      <c r="C352" s="12"/>
      <c r="D352" s="12"/>
      <c r="G352" s="13"/>
      <c r="H352" s="14">
        <f t="shared" si="27"/>
        <v>0</v>
      </c>
      <c r="I352" s="3">
        <f t="shared" si="28"/>
        <v>0</v>
      </c>
      <c r="L352" s="31"/>
      <c r="M352" s="31"/>
      <c r="N352" s="31"/>
    </row>
    <row r="353" spans="1:14" x14ac:dyDescent="0.3">
      <c r="A353" s="1">
        <f t="shared" si="26"/>
        <v>42887</v>
      </c>
      <c r="C353" s="12"/>
      <c r="D353" s="12"/>
      <c r="G353" s="13"/>
      <c r="H353" s="14">
        <f t="shared" si="27"/>
        <v>0</v>
      </c>
      <c r="I353" s="3">
        <f t="shared" si="28"/>
        <v>0</v>
      </c>
      <c r="L353" s="31"/>
      <c r="M353" s="31"/>
      <c r="N353" s="31"/>
    </row>
    <row r="354" spans="1:14" x14ac:dyDescent="0.3">
      <c r="A354" s="1">
        <f t="shared" si="26"/>
        <v>42888</v>
      </c>
      <c r="C354" s="12"/>
      <c r="D354" s="12"/>
      <c r="E354" s="12"/>
      <c r="F354" s="12"/>
      <c r="G354" s="13"/>
      <c r="H354" s="14">
        <f t="shared" si="27"/>
        <v>0</v>
      </c>
      <c r="I354" s="3">
        <f t="shared" si="28"/>
        <v>0</v>
      </c>
      <c r="L354" s="31"/>
      <c r="M354" s="31"/>
      <c r="N354" s="31"/>
    </row>
    <row r="355" spans="1:14" x14ac:dyDescent="0.3">
      <c r="A355" s="1">
        <f t="shared" si="26"/>
        <v>42889</v>
      </c>
      <c r="G355" s="13"/>
      <c r="H355" s="14">
        <f t="shared" si="27"/>
        <v>0</v>
      </c>
      <c r="I355" s="3">
        <f t="shared" si="28"/>
        <v>0</v>
      </c>
      <c r="L355" s="31"/>
      <c r="M355" s="31"/>
      <c r="N355" s="31"/>
    </row>
    <row r="356" spans="1:14" x14ac:dyDescent="0.3">
      <c r="A356" s="2">
        <f t="shared" si="26"/>
        <v>42890</v>
      </c>
      <c r="B356" s="33"/>
      <c r="C356" s="33"/>
      <c r="D356" s="33"/>
      <c r="E356" s="33"/>
      <c r="F356" s="33"/>
      <c r="G356" s="15"/>
      <c r="H356" s="16">
        <f t="shared" si="27"/>
        <v>0</v>
      </c>
      <c r="I356" s="5">
        <f t="shared" si="28"/>
        <v>0</v>
      </c>
      <c r="L356" s="31"/>
      <c r="M356" s="31"/>
      <c r="N356" s="31"/>
    </row>
    <row r="357" spans="1:14" ht="15" customHeight="1" x14ac:dyDescent="0.3">
      <c r="A357" s="1">
        <f t="shared" si="26"/>
        <v>42891</v>
      </c>
      <c r="B357" s="19"/>
      <c r="C357" s="12"/>
      <c r="D357" s="12"/>
      <c r="G357" s="13"/>
      <c r="H357" s="14">
        <f t="shared" si="27"/>
        <v>0</v>
      </c>
      <c r="I357" s="3">
        <f t="shared" si="28"/>
        <v>0</v>
      </c>
      <c r="L357" s="31"/>
      <c r="M357" s="31"/>
      <c r="N357" s="31"/>
    </row>
    <row r="358" spans="1:14" x14ac:dyDescent="0.3">
      <c r="A358" s="1">
        <f t="shared" si="26"/>
        <v>42892</v>
      </c>
      <c r="B358" s="19"/>
      <c r="C358" s="12"/>
      <c r="D358" s="12"/>
      <c r="G358" s="13"/>
      <c r="H358" s="14">
        <f t="shared" si="27"/>
        <v>0</v>
      </c>
      <c r="I358" s="3">
        <f t="shared" si="28"/>
        <v>0</v>
      </c>
      <c r="L358" s="31"/>
      <c r="M358" s="31"/>
      <c r="N358" s="31"/>
    </row>
    <row r="359" spans="1:14" x14ac:dyDescent="0.3">
      <c r="A359" s="1">
        <f t="shared" si="26"/>
        <v>42893</v>
      </c>
      <c r="B359" s="19"/>
      <c r="C359" s="12"/>
      <c r="D359" s="12"/>
      <c r="G359" s="13"/>
      <c r="H359" s="14">
        <f t="shared" si="27"/>
        <v>0</v>
      </c>
      <c r="I359" s="3">
        <f t="shared" si="28"/>
        <v>0</v>
      </c>
      <c r="L359" s="31"/>
      <c r="M359" s="31"/>
      <c r="N359" s="31"/>
    </row>
    <row r="360" spans="1:14" x14ac:dyDescent="0.3">
      <c r="A360" s="1">
        <f t="shared" si="26"/>
        <v>42894</v>
      </c>
      <c r="C360" s="12"/>
      <c r="D360" s="12"/>
      <c r="G360" s="13"/>
      <c r="H360" s="14">
        <f t="shared" si="27"/>
        <v>0</v>
      </c>
      <c r="I360" s="3">
        <f t="shared" si="28"/>
        <v>0</v>
      </c>
      <c r="L360" s="31"/>
      <c r="M360" s="31"/>
      <c r="N360" s="31"/>
    </row>
    <row r="361" spans="1:14" x14ac:dyDescent="0.3">
      <c r="A361" s="1">
        <f t="shared" si="26"/>
        <v>42895</v>
      </c>
      <c r="C361" s="12"/>
      <c r="D361" s="12"/>
      <c r="E361" s="12"/>
      <c r="F361" s="12"/>
      <c r="G361" s="13"/>
      <c r="H361" s="14">
        <f t="shared" si="27"/>
        <v>0</v>
      </c>
      <c r="I361" s="3">
        <f t="shared" si="28"/>
        <v>0</v>
      </c>
      <c r="L361" s="31"/>
      <c r="M361" s="31"/>
      <c r="N361" s="31"/>
    </row>
    <row r="362" spans="1:14" x14ac:dyDescent="0.3">
      <c r="A362" s="1">
        <f t="shared" si="26"/>
        <v>42896</v>
      </c>
      <c r="G362" s="13"/>
      <c r="H362" s="14">
        <f t="shared" si="27"/>
        <v>0</v>
      </c>
      <c r="I362" s="3">
        <f t="shared" si="28"/>
        <v>0</v>
      </c>
      <c r="L362" s="31"/>
      <c r="M362" s="31"/>
      <c r="N362" s="31"/>
    </row>
    <row r="363" spans="1:14" x14ac:dyDescent="0.3">
      <c r="A363" s="2">
        <f t="shared" si="26"/>
        <v>42897</v>
      </c>
      <c r="B363" s="33"/>
      <c r="C363" s="33"/>
      <c r="D363" s="33"/>
      <c r="E363" s="33"/>
      <c r="F363" s="33"/>
      <c r="G363" s="15"/>
      <c r="H363" s="16">
        <f t="shared" si="27"/>
        <v>0</v>
      </c>
      <c r="I363" s="5">
        <f t="shared" si="28"/>
        <v>0</v>
      </c>
      <c r="L363" s="31"/>
      <c r="M363" s="31"/>
      <c r="N363" s="31"/>
    </row>
    <row r="364" spans="1:14" ht="15" customHeight="1" x14ac:dyDescent="0.3">
      <c r="A364" s="1">
        <f t="shared" si="26"/>
        <v>42898</v>
      </c>
      <c r="B364" s="19"/>
      <c r="C364" s="12"/>
      <c r="D364" s="12"/>
      <c r="G364" s="13"/>
      <c r="H364" s="14">
        <f t="shared" si="27"/>
        <v>0</v>
      </c>
      <c r="I364" s="3">
        <f t="shared" si="28"/>
        <v>0</v>
      </c>
      <c r="J364" s="70" t="s">
        <v>35</v>
      </c>
      <c r="K364" s="80"/>
      <c r="L364" s="31"/>
      <c r="M364" s="31"/>
      <c r="N364" s="31"/>
    </row>
    <row r="365" spans="1:14" x14ac:dyDescent="0.3">
      <c r="A365" s="1">
        <f t="shared" si="26"/>
        <v>42899</v>
      </c>
      <c r="B365" s="19"/>
      <c r="C365" s="12"/>
      <c r="D365" s="12"/>
      <c r="G365" s="13"/>
      <c r="H365" s="14">
        <f t="shared" si="27"/>
        <v>0</v>
      </c>
      <c r="I365" s="3">
        <f t="shared" si="28"/>
        <v>0</v>
      </c>
      <c r="L365" s="31"/>
      <c r="M365" s="31"/>
      <c r="N365" s="31"/>
    </row>
    <row r="366" spans="1:14" x14ac:dyDescent="0.3">
      <c r="A366" s="1">
        <f t="shared" si="26"/>
        <v>42900</v>
      </c>
      <c r="B366" s="19"/>
      <c r="C366" s="12"/>
      <c r="D366" s="12"/>
      <c r="G366" s="13"/>
      <c r="H366" s="14">
        <f t="shared" si="27"/>
        <v>0</v>
      </c>
      <c r="I366" s="3">
        <f t="shared" si="28"/>
        <v>0</v>
      </c>
      <c r="L366" s="31"/>
      <c r="M366" s="31"/>
      <c r="N366" s="31"/>
    </row>
    <row r="367" spans="1:14" x14ac:dyDescent="0.3">
      <c r="A367" s="1">
        <f t="shared" si="26"/>
        <v>42901</v>
      </c>
      <c r="C367" s="12"/>
      <c r="D367" s="12"/>
      <c r="G367" s="13"/>
      <c r="H367" s="14">
        <f t="shared" si="27"/>
        <v>0</v>
      </c>
      <c r="I367" s="3">
        <f t="shared" si="28"/>
        <v>0</v>
      </c>
      <c r="L367" s="31"/>
      <c r="M367" s="31"/>
      <c r="N367" s="31"/>
    </row>
    <row r="368" spans="1:14" x14ac:dyDescent="0.3">
      <c r="A368" s="1">
        <f t="shared" si="26"/>
        <v>42902</v>
      </c>
      <c r="C368" s="12"/>
      <c r="D368" s="12"/>
      <c r="E368" s="12"/>
      <c r="F368" s="12"/>
      <c r="G368" s="13"/>
      <c r="H368" s="14">
        <f t="shared" si="27"/>
        <v>0</v>
      </c>
      <c r="I368" s="3">
        <f t="shared" si="28"/>
        <v>0</v>
      </c>
      <c r="L368" s="31"/>
      <c r="M368" s="31"/>
      <c r="N368" s="31"/>
    </row>
    <row r="369" spans="1:14" x14ac:dyDescent="0.3">
      <c r="A369" s="1">
        <f t="shared" si="26"/>
        <v>42903</v>
      </c>
      <c r="G369" s="13"/>
      <c r="H369" s="14">
        <f t="shared" si="27"/>
        <v>0</v>
      </c>
      <c r="I369" s="3">
        <f t="shared" si="28"/>
        <v>0</v>
      </c>
      <c r="L369" s="31"/>
      <c r="M369" s="31"/>
      <c r="N369" s="31"/>
    </row>
    <row r="370" spans="1:14" x14ac:dyDescent="0.3">
      <c r="A370" s="2">
        <f t="shared" si="26"/>
        <v>42904</v>
      </c>
      <c r="B370" s="33"/>
      <c r="C370" s="33"/>
      <c r="D370" s="33"/>
      <c r="E370" s="33"/>
      <c r="F370" s="33"/>
      <c r="G370" s="15"/>
      <c r="H370" s="16">
        <f t="shared" si="27"/>
        <v>0</v>
      </c>
      <c r="I370" s="5">
        <f t="shared" si="28"/>
        <v>0</v>
      </c>
      <c r="L370" s="31"/>
      <c r="M370" s="31"/>
      <c r="N370" s="31"/>
    </row>
    <row r="371" spans="1:14" ht="15" customHeight="1" x14ac:dyDescent="0.3">
      <c r="A371" s="1">
        <f t="shared" ref="A371:A376" si="29">A370+1</f>
        <v>42905</v>
      </c>
      <c r="B371" s="19"/>
      <c r="C371" s="12"/>
      <c r="D371" s="12"/>
      <c r="G371" s="13"/>
      <c r="H371" s="14">
        <f t="shared" si="27"/>
        <v>0</v>
      </c>
      <c r="I371" s="3">
        <f t="shared" si="28"/>
        <v>0</v>
      </c>
      <c r="L371" s="31"/>
      <c r="M371" s="31"/>
      <c r="N371" s="31"/>
    </row>
    <row r="372" spans="1:14" x14ac:dyDescent="0.3">
      <c r="A372" s="1">
        <f t="shared" si="29"/>
        <v>42906</v>
      </c>
      <c r="B372" s="19"/>
      <c r="C372" s="12"/>
      <c r="D372" s="12"/>
      <c r="G372" s="13"/>
      <c r="H372" s="14">
        <f t="shared" si="27"/>
        <v>0</v>
      </c>
      <c r="I372" s="3">
        <f t="shared" si="28"/>
        <v>0</v>
      </c>
      <c r="L372" s="31"/>
      <c r="M372" s="31"/>
      <c r="N372" s="31"/>
    </row>
    <row r="373" spans="1:14" x14ac:dyDescent="0.3">
      <c r="A373" s="1">
        <f t="shared" si="29"/>
        <v>42907</v>
      </c>
      <c r="B373" s="19"/>
      <c r="C373" s="12"/>
      <c r="D373" s="12"/>
      <c r="G373" s="13"/>
      <c r="H373" s="14">
        <f t="shared" si="27"/>
        <v>0</v>
      </c>
      <c r="I373" s="3">
        <f t="shared" si="28"/>
        <v>0</v>
      </c>
      <c r="L373" s="31"/>
      <c r="M373" s="31"/>
      <c r="N373" s="31"/>
    </row>
    <row r="374" spans="1:14" x14ac:dyDescent="0.3">
      <c r="A374" s="1">
        <f t="shared" si="29"/>
        <v>42908</v>
      </c>
      <c r="C374" s="12"/>
      <c r="D374" s="12"/>
      <c r="G374" s="13"/>
      <c r="H374" s="14">
        <f t="shared" ref="H374:H377" si="30">(D374-C374-(F374-E374))*24</f>
        <v>0</v>
      </c>
      <c r="I374" s="3">
        <f t="shared" ref="I374:I377" si="31">H374*G374</f>
        <v>0</v>
      </c>
      <c r="L374" s="31"/>
      <c r="M374" s="31"/>
      <c r="N374" s="31"/>
    </row>
    <row r="375" spans="1:14" x14ac:dyDescent="0.3">
      <c r="A375" s="1">
        <f t="shared" si="29"/>
        <v>42909</v>
      </c>
      <c r="C375" s="12"/>
      <c r="D375" s="12"/>
      <c r="E375" s="12"/>
      <c r="F375" s="12"/>
      <c r="G375" s="13"/>
      <c r="H375" s="14">
        <f t="shared" si="30"/>
        <v>0</v>
      </c>
      <c r="I375" s="3">
        <f t="shared" si="31"/>
        <v>0</v>
      </c>
      <c r="L375" s="31"/>
      <c r="M375" s="31"/>
      <c r="N375" s="31"/>
    </row>
    <row r="376" spans="1:14" x14ac:dyDescent="0.3">
      <c r="A376" s="1">
        <f t="shared" si="29"/>
        <v>42910</v>
      </c>
      <c r="G376" s="13"/>
      <c r="H376" s="14">
        <f t="shared" si="30"/>
        <v>0</v>
      </c>
      <c r="I376" s="3">
        <f t="shared" si="31"/>
        <v>0</v>
      </c>
      <c r="L376" s="31"/>
      <c r="M376" s="31"/>
      <c r="N376" s="31"/>
    </row>
    <row r="377" spans="1:14" x14ac:dyDescent="0.3">
      <c r="A377" s="2">
        <f>A376+1</f>
        <v>42911</v>
      </c>
      <c r="B377" s="33"/>
      <c r="C377" s="33"/>
      <c r="D377" s="33"/>
      <c r="E377" s="33"/>
      <c r="F377" s="33"/>
      <c r="G377" s="15"/>
      <c r="H377" s="16">
        <f t="shared" si="30"/>
        <v>0</v>
      </c>
      <c r="I377" s="5">
        <f t="shared" si="31"/>
        <v>0</v>
      </c>
      <c r="L377" s="31"/>
      <c r="M377" s="31"/>
      <c r="N377" s="31"/>
    </row>
    <row r="378" spans="1:14" x14ac:dyDescent="0.3">
      <c r="A378" s="1">
        <f>A377+1</f>
        <v>42912</v>
      </c>
      <c r="B378" s="19"/>
      <c r="C378" s="12"/>
      <c r="D378" s="12"/>
      <c r="G378" s="13"/>
      <c r="H378" s="14">
        <f>(D378-C378-(F378-E378))*24</f>
        <v>0</v>
      </c>
      <c r="I378" s="3">
        <f>H378*G378</f>
        <v>0</v>
      </c>
      <c r="L378" s="31"/>
      <c r="M378" s="31"/>
      <c r="N378" s="31"/>
    </row>
    <row r="379" spans="1:14" x14ac:dyDescent="0.3">
      <c r="A379" s="1">
        <f>A378+1</f>
        <v>42913</v>
      </c>
      <c r="B379" s="19"/>
      <c r="C379" s="12"/>
      <c r="D379" s="12"/>
      <c r="G379" s="13"/>
      <c r="H379" s="14">
        <f>(D379-C379-(F379-E379))*24</f>
        <v>0</v>
      </c>
      <c r="I379" s="3">
        <f>H379*G379</f>
        <v>0</v>
      </c>
      <c r="L379" s="31"/>
      <c r="M379" s="31"/>
      <c r="N379" s="31"/>
    </row>
    <row r="380" spans="1:14" x14ac:dyDescent="0.3">
      <c r="A380" s="1">
        <f t="shared" ref="A380:A381" si="32">A379+1</f>
        <v>42914</v>
      </c>
      <c r="B380" s="19"/>
      <c r="C380" s="12"/>
      <c r="D380" s="12"/>
      <c r="G380" s="13"/>
      <c r="H380" s="14">
        <f>(D380-C380-(F380-E380))*24</f>
        <v>0</v>
      </c>
      <c r="I380" s="3">
        <f>H380*G380</f>
        <v>0</v>
      </c>
      <c r="L380" s="31"/>
      <c r="M380" s="31"/>
      <c r="N380" s="31"/>
    </row>
    <row r="381" spans="1:14" x14ac:dyDescent="0.3">
      <c r="A381" s="1">
        <f t="shared" si="32"/>
        <v>42915</v>
      </c>
      <c r="C381" s="12"/>
      <c r="D381" s="12"/>
      <c r="G381" s="13"/>
      <c r="H381" s="14">
        <f>(D381-C381-(F381-E381))*24</f>
        <v>0</v>
      </c>
      <c r="I381" s="3">
        <f>H381*G381</f>
        <v>0</v>
      </c>
      <c r="L381" s="31"/>
      <c r="M381" s="31"/>
      <c r="N381" s="31"/>
    </row>
    <row r="382" spans="1:14" s="133" customFormat="1" x14ac:dyDescent="0.3">
      <c r="A382" s="132">
        <f>A381+1</f>
        <v>42916</v>
      </c>
      <c r="C382" s="134"/>
      <c r="D382" s="134"/>
      <c r="G382" s="135"/>
      <c r="H382" s="136">
        <f t="shared" ref="H375:H382" si="33">(D382-C382-(F382-E382))*24</f>
        <v>0</v>
      </c>
      <c r="I382" s="54"/>
      <c r="K382" s="137"/>
    </row>
    <row r="383" spans="1:14" s="139" customFormat="1" x14ac:dyDescent="0.3">
      <c r="A383" s="138">
        <f>A382+1</f>
        <v>42917</v>
      </c>
      <c r="K383" s="140"/>
    </row>
    <row r="384" spans="1:14" s="139" customFormat="1" x14ac:dyDescent="0.3">
      <c r="A384" s="138">
        <f>A383+1</f>
        <v>42918</v>
      </c>
      <c r="K384" s="140"/>
    </row>
  </sheetData>
  <autoFilter ref="A6:J383"/>
  <mergeCells count="11">
    <mergeCell ref="C2:D3"/>
    <mergeCell ref="E2:F3"/>
    <mergeCell ref="G2:H3"/>
    <mergeCell ref="C4:D4"/>
    <mergeCell ref="E4:F4"/>
    <mergeCell ref="G4:H4"/>
    <mergeCell ref="K28:K41"/>
    <mergeCell ref="K112:K125"/>
    <mergeCell ref="K308:K321"/>
    <mergeCell ref="K189:K230"/>
    <mergeCell ref="J305:J308"/>
  </mergeCells>
  <conditionalFormatting sqref="H7:K13 H14:I382">
    <cfRule type="cellIs" dxfId="21" priority="5" operator="equal">
      <formula>0</formula>
    </cfRule>
  </conditionalFormatting>
  <conditionalFormatting sqref="A1:A1048576">
    <cfRule type="cellIs" dxfId="20" priority="4" operator="between">
      <formula>NOW()-1</formula>
      <formula>NOW()</formula>
    </cfRule>
  </conditionalFormatting>
  <dataValidations count="1">
    <dataValidation type="list" allowBlank="1" showInputMessage="1" showErrorMessage="1" sqref="J5:K5">
      <formula1>#REF!</formula1>
    </dataValidation>
  </dataValidations>
  <pageMargins left="0.7" right="0.7" top="0.75" bottom="0.75" header="0.3" footer="0.3"/>
  <pageSetup paperSize="9" scale="9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0"/>
  <sheetViews>
    <sheetView topLeftCell="B1" zoomScaleNormal="100" workbookViewId="0">
      <pane ySplit="1" topLeftCell="A2" activePane="bottomLeft" state="frozen"/>
      <selection pane="bottomLeft" activeCell="D9" sqref="D9"/>
    </sheetView>
  </sheetViews>
  <sheetFormatPr defaultColWidth="9.109375" defaultRowHeight="14.4" x14ac:dyDescent="0.3"/>
  <cols>
    <col min="1" max="1" width="3.33203125" style="51" customWidth="1"/>
    <col min="2" max="2" width="10.6640625" style="26" bestFit="1" customWidth="1"/>
    <col min="3" max="3" width="15.44140625" style="22" customWidth="1"/>
    <col min="4" max="4" width="15.44140625" style="24" customWidth="1"/>
    <col min="5" max="5" width="15.44140625" style="10" customWidth="1"/>
    <col min="6" max="6" width="9.109375" style="29" customWidth="1"/>
    <col min="7" max="7" width="10" style="29" customWidth="1"/>
    <col min="8" max="9" width="9.109375" style="65" customWidth="1"/>
    <col min="10" max="11" width="9.109375" style="47" customWidth="1"/>
    <col min="12" max="13" width="12.88671875" style="30" customWidth="1"/>
    <col min="14" max="14" width="12.88671875" style="6" bestFit="1" customWidth="1"/>
    <col min="15" max="15" width="10.109375" style="6" bestFit="1" customWidth="1"/>
    <col min="16" max="16" width="9.33203125" style="6" bestFit="1" customWidth="1"/>
    <col min="17" max="24" width="9.109375" style="6" customWidth="1"/>
    <col min="25" max="25" width="12.5546875" style="6" customWidth="1"/>
    <col min="26" max="27" width="10.109375" style="6" bestFit="1" customWidth="1"/>
    <col min="28" max="28" width="9.109375" style="6"/>
    <col min="29" max="29" width="10.6640625" style="6" bestFit="1" customWidth="1"/>
    <col min="30" max="16384" width="9.109375" style="6"/>
  </cols>
  <sheetData>
    <row r="1" spans="1:30" s="9" customFormat="1" ht="18" thickBot="1" x14ac:dyDescent="0.35">
      <c r="A1" s="50"/>
      <c r="B1" s="116" t="s">
        <v>1</v>
      </c>
      <c r="C1" s="117"/>
      <c r="D1" s="117">
        <f>SUM(D$3:D$1006)</f>
        <v>24172.34</v>
      </c>
      <c r="E1" s="117"/>
      <c r="F1" s="62"/>
      <c r="G1" s="66" t="s">
        <v>25</v>
      </c>
      <c r="H1" s="92" t="s">
        <v>51</v>
      </c>
      <c r="I1" s="66" t="s">
        <v>26</v>
      </c>
      <c r="J1" s="46"/>
      <c r="K1" s="106" t="b">
        <v>1</v>
      </c>
      <c r="L1" s="105">
        <f ca="1">$D$1-P3+K1*K2</f>
        <v>10075.620845070422</v>
      </c>
      <c r="M1" s="105">
        <f ca="1">$D$1-Q3+K1*K2</f>
        <v>9465.48</v>
      </c>
      <c r="N1" s="105">
        <f ca="1">$D$1-O3+K1*K2</f>
        <v>8735.48</v>
      </c>
      <c r="O1" s="107">
        <f ca="1">ROUND(N3-NOW()+14,0)</f>
        <v>16</v>
      </c>
      <c r="P1" s="108">
        <f ca="1">M1/O1</f>
        <v>591.59249999999997</v>
      </c>
      <c r="Q1" s="48"/>
      <c r="R1" s="48"/>
      <c r="S1" s="48"/>
      <c r="T1" s="48"/>
      <c r="W1" s="101">
        <v>41639</v>
      </c>
      <c r="X1" s="109">
        <v>42005</v>
      </c>
      <c r="Y1" s="110">
        <f>X1</f>
        <v>42005</v>
      </c>
    </row>
    <row r="2" spans="1:30" ht="7.5" customHeight="1" x14ac:dyDescent="0.3">
      <c r="B2" s="25" t="s">
        <v>11</v>
      </c>
      <c r="C2" s="21" t="s">
        <v>3</v>
      </c>
      <c r="D2" s="23" t="s">
        <v>28</v>
      </c>
      <c r="E2" s="7" t="s">
        <v>12</v>
      </c>
      <c r="F2" s="29" t="s">
        <v>39</v>
      </c>
      <c r="G2" s="82">
        <f ca="1">D1-Q4</f>
        <v>8434.6283452334555</v>
      </c>
      <c r="H2" s="82">
        <f ca="1">D1-S4</f>
        <v>7834.2995601852053</v>
      </c>
      <c r="I2" s="82">
        <f ca="1">D1-R4</f>
        <v>7124.7894502315066</v>
      </c>
      <c r="J2" s="46">
        <v>1</v>
      </c>
      <c r="K2" s="115">
        <v>1713.14</v>
      </c>
      <c r="L2" s="30">
        <f>SUM(L$3:L$1048576)+R10</f>
        <v>-2102450</v>
      </c>
      <c r="M2" s="30">
        <f>SUM(M$3:M$1048576)+Q10</f>
        <v>-1476866.1971830984</v>
      </c>
      <c r="O2" s="49" t="s">
        <v>20</v>
      </c>
      <c r="P2" s="49" t="s">
        <v>58</v>
      </c>
      <c r="Q2" s="49" t="s">
        <v>21</v>
      </c>
      <c r="R2" s="49"/>
      <c r="S2" s="49"/>
      <c r="T2" s="49"/>
    </row>
    <row r="3" spans="1:30" ht="17.399999999999999" x14ac:dyDescent="0.3">
      <c r="A3" s="51">
        <v>1</v>
      </c>
      <c r="B3" s="26">
        <v>42369</v>
      </c>
      <c r="C3" s="22" t="s">
        <v>2</v>
      </c>
      <c r="D3" s="24">
        <v>24172.34</v>
      </c>
      <c r="E3" s="10">
        <f>D3</f>
        <v>24172.34</v>
      </c>
      <c r="F3" s="29">
        <f t="shared" ref="F3:F8" si="0">-D3</f>
        <v>-24172.34</v>
      </c>
      <c r="G3" s="29">
        <f t="shared" ref="G3:G8" si="1">K3*$R$9+$R$10</f>
        <v>4800</v>
      </c>
      <c r="H3" s="65">
        <f t="shared" ref="H3:H8" si="2">K3*$Q$9+$Q$10</f>
        <v>7112.6760563380285</v>
      </c>
      <c r="I3" s="65">
        <f t="shared" ref="I3:I8" si="3">K3*$S$9+$S$10</f>
        <v>6540</v>
      </c>
      <c r="J3" s="47">
        <f t="shared" ref="J3:J8" si="4">K3*$T$9+$T$10</f>
        <v>5400</v>
      </c>
      <c r="K3" s="47">
        <f t="shared" ref="K3:K8" si="5">B3-$Q$11</f>
        <v>-224</v>
      </c>
      <c r="L3" s="30">
        <f t="shared" ref="L3:L8" si="6">IF(K4=0,0,G4-G3)</f>
        <v>-2118450</v>
      </c>
      <c r="M3" s="30">
        <f t="shared" ref="M3:M8" si="7">IF(K4=0,0,H4-H3)</f>
        <v>-1491866.1971830984</v>
      </c>
      <c r="N3" s="102">
        <f ca="1">B5+14*ROUND((ROUND(NOW(),0)-B5)/14,0)</f>
        <v>42616</v>
      </c>
      <c r="O3" s="103">
        <f ca="1">R3*$R$9+$R$10</f>
        <v>17150</v>
      </c>
      <c r="P3" s="104">
        <f ca="1">R3*$Q$9+$Q$10</f>
        <v>15809.859154929578</v>
      </c>
      <c r="Q3" s="104">
        <f ca="1">R3*$S$9+$S$10</f>
        <v>16420</v>
      </c>
      <c r="R3" s="99">
        <f ca="1">IF(N3-$Q$11&gt;=0,N3-$Q$11,0)</f>
        <v>23</v>
      </c>
      <c r="S3" s="48"/>
      <c r="T3" s="48"/>
      <c r="U3" s="60" t="b">
        <v>1</v>
      </c>
    </row>
    <row r="4" spans="1:30" x14ac:dyDescent="0.3">
      <c r="A4" s="51">
        <v>2</v>
      </c>
      <c r="F4" s="29">
        <f t="shared" si="0"/>
        <v>0</v>
      </c>
      <c r="G4" s="29">
        <f t="shared" si="1"/>
        <v>-2113650</v>
      </c>
      <c r="H4" s="65">
        <f t="shared" si="2"/>
        <v>-1484753.5211267604</v>
      </c>
      <c r="I4" s="65">
        <f t="shared" si="3"/>
        <v>-1688220</v>
      </c>
      <c r="J4" s="47">
        <f t="shared" si="4"/>
        <v>-1053825</v>
      </c>
      <c r="K4" s="47">
        <f t="shared" si="5"/>
        <v>-42593</v>
      </c>
      <c r="L4" s="30">
        <f t="shared" si="6"/>
        <v>0</v>
      </c>
      <c r="M4" s="30">
        <f t="shared" si="7"/>
        <v>0</v>
      </c>
      <c r="N4" s="102">
        <v>42383</v>
      </c>
      <c r="O4" s="55"/>
      <c r="P4" s="55"/>
      <c r="Q4" s="57">
        <f ca="1">(NOW()-Q11)*Q9+Q10</f>
        <v>15737.711654766545</v>
      </c>
      <c r="R4" s="57">
        <f ca="1">(NOW()-R11)*R9+R10</f>
        <v>17047.550549768494</v>
      </c>
      <c r="S4" s="57">
        <f ca="1">(NOW()-S11)*S9+S10</f>
        <v>16338.040439814795</v>
      </c>
      <c r="T4" s="57"/>
      <c r="U4" s="55" t="b">
        <v>0</v>
      </c>
      <c r="V4" s="55"/>
      <c r="W4" s="55"/>
      <c r="X4" s="55"/>
      <c r="Y4" s="55"/>
      <c r="Z4" s="6" t="s">
        <v>36</v>
      </c>
    </row>
    <row r="5" spans="1:30" x14ac:dyDescent="0.3">
      <c r="A5" s="51">
        <v>3</v>
      </c>
      <c r="F5" s="29">
        <f t="shared" si="0"/>
        <v>0</v>
      </c>
      <c r="G5" s="29">
        <f t="shared" si="1"/>
        <v>-2113650</v>
      </c>
      <c r="H5" s="65">
        <f t="shared" si="2"/>
        <v>-1484753.5211267604</v>
      </c>
      <c r="I5" s="65">
        <f t="shared" si="3"/>
        <v>-1688220</v>
      </c>
      <c r="J5" s="47">
        <f t="shared" si="4"/>
        <v>-1053825</v>
      </c>
      <c r="K5" s="47">
        <f t="shared" si="5"/>
        <v>-42593</v>
      </c>
      <c r="L5" s="30">
        <f t="shared" si="6"/>
        <v>0</v>
      </c>
      <c r="M5" s="30">
        <f t="shared" si="7"/>
        <v>0</v>
      </c>
      <c r="N5" s="55"/>
      <c r="O5" s="55"/>
      <c r="P5" s="55"/>
      <c r="Q5" s="56">
        <f>Q11+(D1-Q10)/Q9</f>
        <v>42853.494456</v>
      </c>
      <c r="R5" s="83">
        <f>R11+(D1-R10)/R9</f>
        <v>42756.446799999998</v>
      </c>
      <c r="S5" s="83">
        <f>S11+(D1-S10)/S9</f>
        <v>42809.808499999999</v>
      </c>
      <c r="T5" s="83"/>
      <c r="U5" s="55"/>
      <c r="V5" s="55"/>
      <c r="W5" s="55"/>
      <c r="X5" s="55"/>
      <c r="Y5" s="55"/>
      <c r="Z5" s="6">
        <v>50000</v>
      </c>
      <c r="AA5" s="6">
        <v>36000</v>
      </c>
    </row>
    <row r="6" spans="1:30" x14ac:dyDescent="0.3">
      <c r="A6" s="51">
        <v>4</v>
      </c>
      <c r="F6" s="29">
        <f t="shared" si="0"/>
        <v>0</v>
      </c>
      <c r="G6" s="29">
        <f t="shared" si="1"/>
        <v>-2113650</v>
      </c>
      <c r="H6" s="65">
        <f t="shared" si="2"/>
        <v>-1484753.5211267604</v>
      </c>
      <c r="I6" s="65">
        <f t="shared" si="3"/>
        <v>-1688220</v>
      </c>
      <c r="J6" s="47">
        <f t="shared" si="4"/>
        <v>-1053825</v>
      </c>
      <c r="K6" s="47">
        <f t="shared" si="5"/>
        <v>-42593</v>
      </c>
      <c r="L6" s="30">
        <f t="shared" si="6"/>
        <v>0</v>
      </c>
      <c r="M6" s="30">
        <f t="shared" si="7"/>
        <v>0</v>
      </c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AD6" s="10" t="s">
        <v>52</v>
      </c>
    </row>
    <row r="7" spans="1:30" x14ac:dyDescent="0.3">
      <c r="A7" s="51">
        <v>5</v>
      </c>
      <c r="F7" s="29">
        <f t="shared" si="0"/>
        <v>0</v>
      </c>
      <c r="G7" s="29">
        <f t="shared" si="1"/>
        <v>-2113650</v>
      </c>
      <c r="H7" s="65">
        <f t="shared" si="2"/>
        <v>-1484753.5211267604</v>
      </c>
      <c r="I7" s="65">
        <f t="shared" si="3"/>
        <v>-1688220</v>
      </c>
      <c r="J7" s="47">
        <f t="shared" si="4"/>
        <v>-1053825</v>
      </c>
      <c r="K7" s="47">
        <f t="shared" si="5"/>
        <v>-42593</v>
      </c>
      <c r="L7" s="30">
        <f t="shared" si="6"/>
        <v>0</v>
      </c>
      <c r="M7" s="30">
        <f t="shared" si="7"/>
        <v>0</v>
      </c>
      <c r="N7" s="55"/>
      <c r="O7" s="55"/>
      <c r="P7" s="55"/>
      <c r="Q7" s="55" t="s">
        <v>25</v>
      </c>
      <c r="R7" s="55" t="s">
        <v>26</v>
      </c>
      <c r="S7" s="55" t="s">
        <v>30</v>
      </c>
      <c r="T7" s="55" t="s">
        <v>38</v>
      </c>
      <c r="U7" s="30"/>
      <c r="V7" s="30"/>
      <c r="W7" s="30"/>
      <c r="X7" s="30"/>
      <c r="Y7" s="55"/>
      <c r="Z7" s="6" t="s">
        <v>37</v>
      </c>
      <c r="AA7" s="6">
        <v>36000</v>
      </c>
      <c r="AD7" s="93" t="s">
        <v>53</v>
      </c>
    </row>
    <row r="8" spans="1:30" x14ac:dyDescent="0.3">
      <c r="A8" s="51">
        <v>6</v>
      </c>
      <c r="F8" s="29">
        <f t="shared" si="0"/>
        <v>0</v>
      </c>
      <c r="G8" s="29">
        <f t="shared" si="1"/>
        <v>-2113650</v>
      </c>
      <c r="H8" s="65">
        <f t="shared" si="2"/>
        <v>-1484753.5211267604</v>
      </c>
      <c r="I8" s="65">
        <f t="shared" si="3"/>
        <v>-1688220</v>
      </c>
      <c r="J8" s="47">
        <f t="shared" si="4"/>
        <v>-1053825</v>
      </c>
      <c r="K8" s="47">
        <f t="shared" si="5"/>
        <v>-42593</v>
      </c>
      <c r="L8" s="30">
        <f t="shared" si="6"/>
        <v>0</v>
      </c>
      <c r="M8" s="30">
        <f t="shared" si="7"/>
        <v>0</v>
      </c>
      <c r="N8" s="55"/>
      <c r="O8" s="55"/>
      <c r="P8" s="55" t="s">
        <v>14</v>
      </c>
      <c r="Q8" s="57">
        <v>20000</v>
      </c>
      <c r="R8" s="57">
        <f>R10+R9*365</f>
        <v>34250</v>
      </c>
      <c r="S8" s="57">
        <f>S10+S9*365</f>
        <v>30100</v>
      </c>
      <c r="T8" s="57">
        <f>T10+T9*365</f>
        <v>20125</v>
      </c>
      <c r="U8" s="30">
        <f ca="1">INT(N1/U9)</f>
        <v>248</v>
      </c>
      <c r="V8" s="30">
        <f ca="1">INT((N1-U8*U9)/V9)</f>
        <v>2</v>
      </c>
      <c r="W8" s="30">
        <f ca="1">INT((N1-U8*U9-V8*V9)/W9)</f>
        <v>6</v>
      </c>
      <c r="X8" s="30">
        <f ca="1">INT((N1-U8*U9-V8*V9-W8*W9)/X9)</f>
        <v>11</v>
      </c>
      <c r="Y8" s="55"/>
      <c r="AD8" s="94" t="s">
        <v>54</v>
      </c>
    </row>
    <row r="9" spans="1:30" x14ac:dyDescent="0.3">
      <c r="A9" s="51">
        <v>7</v>
      </c>
      <c r="F9" s="29">
        <f t="shared" ref="F9:F72" si="8">-D9</f>
        <v>0</v>
      </c>
      <c r="G9" s="29">
        <f t="shared" ref="G9:G72" si="9">K9*$R$9+$R$10</f>
        <v>-2113650</v>
      </c>
      <c r="H9" s="65">
        <f t="shared" ref="H9:H72" si="10">K9*$Q$9+$Q$10</f>
        <v>-1484753.5211267604</v>
      </c>
      <c r="I9" s="65">
        <f t="shared" ref="I9:I72" si="11">K9*$S$9+$S$10</f>
        <v>-1688220</v>
      </c>
      <c r="J9" s="47">
        <f t="shared" ref="J9:J72" si="12">K9*$T$9+$T$10</f>
        <v>-1053825</v>
      </c>
      <c r="K9" s="47">
        <f t="shared" ref="K9:K72" si="13">B9-$Q$11</f>
        <v>-42593</v>
      </c>
      <c r="L9" s="30">
        <f t="shared" ref="L9:L72" si="14">IF(K10=0,0,G10-G9)</f>
        <v>0</v>
      </c>
      <c r="M9" s="30">
        <f t="shared" ref="M9:M72" si="15">IF(K10=0,0,H10-H9)</f>
        <v>0</v>
      </c>
      <c r="N9" s="55"/>
      <c r="O9" s="55"/>
      <c r="P9" s="55" t="s">
        <v>9</v>
      </c>
      <c r="Q9" s="55">
        <f>(Q8-Q10)/(Q12-Q11)</f>
        <v>35.2112676056338</v>
      </c>
      <c r="R9" s="55">
        <v>50</v>
      </c>
      <c r="S9" s="55">
        <v>40</v>
      </c>
      <c r="T9" s="55">
        <v>25</v>
      </c>
      <c r="U9" s="30">
        <f>Q9</f>
        <v>35.2112676056338</v>
      </c>
      <c r="V9" s="30">
        <f>U9/24</f>
        <v>1.4671361502347418</v>
      </c>
      <c r="W9" s="30">
        <f>V9/60</f>
        <v>2.4452269170579029E-2</v>
      </c>
      <c r="X9" s="53">
        <f>W9/60</f>
        <v>4.0753781950965049E-4</v>
      </c>
      <c r="Y9" s="55"/>
      <c r="AD9" s="95" t="s">
        <v>56</v>
      </c>
    </row>
    <row r="10" spans="1:30" x14ac:dyDescent="0.3">
      <c r="A10" s="51">
        <v>8</v>
      </c>
      <c r="F10" s="29">
        <f t="shared" si="8"/>
        <v>0</v>
      </c>
      <c r="G10" s="29">
        <f t="shared" si="9"/>
        <v>-2113650</v>
      </c>
      <c r="H10" s="65">
        <f t="shared" si="10"/>
        <v>-1484753.5211267604</v>
      </c>
      <c r="I10" s="65">
        <f t="shared" si="11"/>
        <v>-1688220</v>
      </c>
      <c r="J10" s="47">
        <f t="shared" si="12"/>
        <v>-1053825</v>
      </c>
      <c r="K10" s="47">
        <f t="shared" si="13"/>
        <v>-42593</v>
      </c>
      <c r="L10" s="30">
        <f t="shared" si="14"/>
        <v>0</v>
      </c>
      <c r="M10" s="30">
        <f t="shared" si="15"/>
        <v>0</v>
      </c>
      <c r="N10" s="55"/>
      <c r="O10" s="55"/>
      <c r="P10" s="55" t="s">
        <v>4</v>
      </c>
      <c r="Q10" s="58">
        <v>15000</v>
      </c>
      <c r="R10" s="58">
        <v>16000</v>
      </c>
      <c r="S10" s="58">
        <v>15500</v>
      </c>
      <c r="T10" s="58">
        <v>11000</v>
      </c>
      <c r="U10" s="30" t="s">
        <v>16</v>
      </c>
      <c r="V10" s="30" t="s">
        <v>17</v>
      </c>
      <c r="W10" s="30" t="s">
        <v>18</v>
      </c>
      <c r="X10" s="30" t="s">
        <v>19</v>
      </c>
      <c r="Y10" s="55"/>
      <c r="AC10" s="64">
        <v>40178</v>
      </c>
    </row>
    <row r="11" spans="1:30" x14ac:dyDescent="0.3">
      <c r="A11" s="51">
        <v>9</v>
      </c>
      <c r="F11" s="29">
        <f t="shared" si="8"/>
        <v>0</v>
      </c>
      <c r="G11" s="29">
        <f t="shared" si="9"/>
        <v>-2113650</v>
      </c>
      <c r="H11" s="65">
        <f t="shared" si="10"/>
        <v>-1484753.5211267604</v>
      </c>
      <c r="I11" s="65">
        <f t="shared" si="11"/>
        <v>-1688220</v>
      </c>
      <c r="J11" s="47">
        <f t="shared" si="12"/>
        <v>-1053825</v>
      </c>
      <c r="K11" s="47">
        <f t="shared" si="13"/>
        <v>-42593</v>
      </c>
      <c r="L11" s="30">
        <f t="shared" si="14"/>
        <v>0</v>
      </c>
      <c r="M11" s="30">
        <f t="shared" si="15"/>
        <v>0</v>
      </c>
      <c r="N11" s="55"/>
      <c r="O11" s="55"/>
      <c r="P11" s="55" t="s">
        <v>23</v>
      </c>
      <c r="Q11" s="59">
        <v>42593</v>
      </c>
      <c r="R11" s="59">
        <f>Q11</f>
        <v>42593</v>
      </c>
      <c r="S11" s="59">
        <f>Q11</f>
        <v>42593</v>
      </c>
      <c r="T11" s="59">
        <f>Q11</f>
        <v>42593</v>
      </c>
      <c r="U11" s="30">
        <f>R9</f>
        <v>50</v>
      </c>
      <c r="V11" s="30">
        <f>U11/24</f>
        <v>2.0833333333333335</v>
      </c>
      <c r="W11" s="30">
        <f>V11/60</f>
        <v>3.4722222222222224E-2</v>
      </c>
      <c r="X11" s="53">
        <f>W11/60</f>
        <v>5.7870370370370378E-4</v>
      </c>
      <c r="Y11" s="55"/>
    </row>
    <row r="12" spans="1:30" x14ac:dyDescent="0.3">
      <c r="A12" s="51">
        <v>10</v>
      </c>
      <c r="F12" s="29">
        <f t="shared" si="8"/>
        <v>0</v>
      </c>
      <c r="G12" s="29">
        <f t="shared" si="9"/>
        <v>-2113650</v>
      </c>
      <c r="H12" s="65">
        <f t="shared" si="10"/>
        <v>-1484753.5211267604</v>
      </c>
      <c r="I12" s="65">
        <f t="shared" si="11"/>
        <v>-1688220</v>
      </c>
      <c r="J12" s="47">
        <f t="shared" si="12"/>
        <v>-1053825</v>
      </c>
      <c r="K12" s="47">
        <f t="shared" si="13"/>
        <v>-42593</v>
      </c>
      <c r="L12" s="30">
        <f t="shared" si="14"/>
        <v>0</v>
      </c>
      <c r="M12" s="30">
        <f t="shared" si="15"/>
        <v>0</v>
      </c>
      <c r="N12" s="55"/>
      <c r="O12" s="55"/>
      <c r="P12" s="55" t="s">
        <v>24</v>
      </c>
      <c r="Q12" s="59">
        <v>42735</v>
      </c>
      <c r="R12" s="59">
        <f>Q12</f>
        <v>42735</v>
      </c>
      <c r="S12" s="59">
        <f>Q12</f>
        <v>42735</v>
      </c>
      <c r="T12" s="59">
        <f>Q12</f>
        <v>42735</v>
      </c>
      <c r="U12" s="30">
        <f ca="1">INT(N1/U11)</f>
        <v>174</v>
      </c>
      <c r="V12" s="30">
        <f ca="1">INT((N1-U12*U11)/V11)</f>
        <v>17</v>
      </c>
      <c r="W12" s="30">
        <f ca="1">INT((N1-U12*U11-V12*V11)/W11)</f>
        <v>1</v>
      </c>
      <c r="X12" s="30">
        <f ca="1">INT((N1-U12*U11-V12*V11-W12*W11)/X11)</f>
        <v>49</v>
      </c>
      <c r="Y12" s="55"/>
    </row>
    <row r="13" spans="1:30" x14ac:dyDescent="0.3">
      <c r="A13" s="51">
        <v>11</v>
      </c>
      <c r="F13" s="29">
        <f t="shared" si="8"/>
        <v>0</v>
      </c>
      <c r="G13" s="29">
        <f t="shared" si="9"/>
        <v>-2113650</v>
      </c>
      <c r="H13" s="65">
        <f t="shared" si="10"/>
        <v>-1484753.5211267604</v>
      </c>
      <c r="I13" s="65">
        <f t="shared" si="11"/>
        <v>-1688220</v>
      </c>
      <c r="J13" s="47">
        <f t="shared" si="12"/>
        <v>-1053825</v>
      </c>
      <c r="K13" s="47">
        <f t="shared" si="13"/>
        <v>-42593</v>
      </c>
      <c r="L13" s="30">
        <f t="shared" si="14"/>
        <v>0</v>
      </c>
      <c r="M13" s="30">
        <f t="shared" si="15"/>
        <v>0</v>
      </c>
      <c r="N13" s="55"/>
      <c r="O13" s="55"/>
      <c r="P13" s="55" t="s">
        <v>57</v>
      </c>
      <c r="Q13" s="55">
        <f>Q9*14</f>
        <v>492.95774647887322</v>
      </c>
      <c r="R13" s="55">
        <f>R9*14</f>
        <v>700</v>
      </c>
      <c r="S13" s="55">
        <f>S9*14</f>
        <v>560</v>
      </c>
      <c r="T13" s="55">
        <f>T9*14</f>
        <v>350</v>
      </c>
      <c r="U13" s="30"/>
      <c r="V13" s="30">
        <v>18.78</v>
      </c>
      <c r="W13" s="30">
        <f>V13/60</f>
        <v>0.313</v>
      </c>
      <c r="X13" s="53">
        <f>W13/60*100</f>
        <v>0.52166666666666661</v>
      </c>
      <c r="Y13" s="55"/>
    </row>
    <row r="14" spans="1:30" x14ac:dyDescent="0.3">
      <c r="A14" s="51">
        <v>12</v>
      </c>
      <c r="F14" s="29">
        <f t="shared" si="8"/>
        <v>0</v>
      </c>
      <c r="G14" s="29">
        <f t="shared" si="9"/>
        <v>-2113650</v>
      </c>
      <c r="H14" s="65">
        <f t="shared" si="10"/>
        <v>-1484753.5211267604</v>
      </c>
      <c r="I14" s="65">
        <f t="shared" si="11"/>
        <v>-1688220</v>
      </c>
      <c r="J14" s="47">
        <f t="shared" si="12"/>
        <v>-1053825</v>
      </c>
      <c r="K14" s="47">
        <f t="shared" si="13"/>
        <v>-42593</v>
      </c>
      <c r="L14" s="30">
        <f t="shared" si="14"/>
        <v>0</v>
      </c>
      <c r="M14" s="30">
        <f t="shared" si="15"/>
        <v>0</v>
      </c>
      <c r="N14" s="55"/>
      <c r="O14" s="55"/>
      <c r="P14" s="55"/>
      <c r="Q14" s="55"/>
      <c r="R14" s="30">
        <f>R9*14</f>
        <v>700</v>
      </c>
      <c r="S14" s="71">
        <v>34607.120000000003</v>
      </c>
      <c r="T14" s="71"/>
      <c r="U14" s="30"/>
      <c r="V14" s="30">
        <v>29</v>
      </c>
      <c r="W14" s="30">
        <f>V14/60</f>
        <v>0.48333333333333334</v>
      </c>
      <c r="X14" s="53">
        <f>W14/60*100</f>
        <v>0.80555555555555558</v>
      </c>
      <c r="Y14" s="55"/>
    </row>
    <row r="15" spans="1:30" x14ac:dyDescent="0.3">
      <c r="A15" s="51">
        <v>13</v>
      </c>
      <c r="F15" s="29">
        <f t="shared" si="8"/>
        <v>0</v>
      </c>
      <c r="G15" s="29">
        <f t="shared" si="9"/>
        <v>-2113650</v>
      </c>
      <c r="H15" s="65">
        <f t="shared" si="10"/>
        <v>-1484753.5211267604</v>
      </c>
      <c r="I15" s="65">
        <f t="shared" si="11"/>
        <v>-1688220</v>
      </c>
      <c r="J15" s="47">
        <f t="shared" si="12"/>
        <v>-1053825</v>
      </c>
      <c r="K15" s="47">
        <f t="shared" si="13"/>
        <v>-42593</v>
      </c>
      <c r="L15" s="30">
        <f t="shared" si="14"/>
        <v>0</v>
      </c>
      <c r="M15" s="30">
        <f t="shared" si="15"/>
        <v>0</v>
      </c>
      <c r="N15" s="32">
        <v>40178</v>
      </c>
      <c r="O15" s="55"/>
      <c r="P15" s="55"/>
      <c r="Q15" s="55"/>
      <c r="R15" s="30"/>
      <c r="S15" s="30"/>
      <c r="T15" s="30"/>
      <c r="U15" s="30"/>
      <c r="V15" s="30">
        <v>40</v>
      </c>
      <c r="W15" s="30">
        <f>V15/60</f>
        <v>0.66666666666666663</v>
      </c>
      <c r="X15" s="53">
        <f>W15/60*100</f>
        <v>1.1111111111111109</v>
      </c>
      <c r="Y15" s="55"/>
    </row>
    <row r="16" spans="1:30" x14ac:dyDescent="0.3">
      <c r="A16" s="51">
        <v>14</v>
      </c>
      <c r="F16" s="29">
        <f t="shared" si="8"/>
        <v>0</v>
      </c>
      <c r="G16" s="29">
        <f t="shared" si="9"/>
        <v>-2113650</v>
      </c>
      <c r="H16" s="65">
        <f t="shared" si="10"/>
        <v>-1484753.5211267604</v>
      </c>
      <c r="I16" s="65">
        <f t="shared" si="11"/>
        <v>-1688220</v>
      </c>
      <c r="J16" s="47">
        <f t="shared" si="12"/>
        <v>-1053825</v>
      </c>
      <c r="K16" s="47">
        <f t="shared" si="13"/>
        <v>-42593</v>
      </c>
      <c r="L16" s="30">
        <f t="shared" si="14"/>
        <v>0</v>
      </c>
      <c r="M16" s="30">
        <f t="shared" si="15"/>
        <v>0</v>
      </c>
      <c r="N16" s="55"/>
      <c r="O16" s="55"/>
      <c r="P16" s="55"/>
      <c r="Q16" s="55"/>
      <c r="R16" s="30"/>
      <c r="S16" s="30"/>
      <c r="T16" s="30"/>
      <c r="U16" s="30"/>
      <c r="V16" s="30"/>
      <c r="W16" s="30"/>
      <c r="X16" s="30"/>
      <c r="Y16" s="55"/>
    </row>
    <row r="17" spans="1:25" x14ac:dyDescent="0.3">
      <c r="A17" s="51">
        <v>15</v>
      </c>
      <c r="F17" s="29">
        <f t="shared" si="8"/>
        <v>0</v>
      </c>
      <c r="G17" s="29">
        <f t="shared" si="9"/>
        <v>-2113650</v>
      </c>
      <c r="H17" s="65">
        <f t="shared" si="10"/>
        <v>-1484753.5211267604</v>
      </c>
      <c r="I17" s="65">
        <f t="shared" si="11"/>
        <v>-1688220</v>
      </c>
      <c r="J17" s="47">
        <f t="shared" si="12"/>
        <v>-1053825</v>
      </c>
      <c r="K17" s="47">
        <f t="shared" si="13"/>
        <v>-42593</v>
      </c>
      <c r="L17" s="30">
        <f t="shared" si="14"/>
        <v>0</v>
      </c>
      <c r="M17" s="30">
        <f t="shared" si="15"/>
        <v>0</v>
      </c>
      <c r="N17" s="55"/>
      <c r="O17" s="55"/>
      <c r="P17" s="55"/>
      <c r="Q17" s="55"/>
      <c r="R17" s="30"/>
      <c r="S17" s="30"/>
      <c r="T17" s="30"/>
      <c r="U17" s="30"/>
      <c r="V17" s="30"/>
      <c r="W17" s="30"/>
      <c r="X17" s="30"/>
      <c r="Y17" s="55"/>
    </row>
    <row r="18" spans="1:25" x14ac:dyDescent="0.3">
      <c r="A18" s="51">
        <v>16</v>
      </c>
      <c r="F18" s="29">
        <f t="shared" si="8"/>
        <v>0</v>
      </c>
      <c r="G18" s="29">
        <f t="shared" si="9"/>
        <v>-2113650</v>
      </c>
      <c r="H18" s="65">
        <f t="shared" si="10"/>
        <v>-1484753.5211267604</v>
      </c>
      <c r="I18" s="65">
        <f t="shared" si="11"/>
        <v>-1688220</v>
      </c>
      <c r="J18" s="47">
        <f t="shared" si="12"/>
        <v>-1053825</v>
      </c>
      <c r="K18" s="47">
        <f t="shared" si="13"/>
        <v>-42593</v>
      </c>
      <c r="L18" s="30">
        <f t="shared" si="14"/>
        <v>0</v>
      </c>
      <c r="M18" s="30">
        <f t="shared" si="15"/>
        <v>0</v>
      </c>
      <c r="N18" s="55"/>
      <c r="O18" s="55"/>
      <c r="P18" s="55"/>
      <c r="Q18" s="55"/>
      <c r="R18" s="30">
        <f>R12-R11</f>
        <v>142</v>
      </c>
      <c r="S18" s="30"/>
      <c r="T18" s="30"/>
      <c r="U18" s="30"/>
      <c r="V18" s="55"/>
      <c r="W18" s="55"/>
      <c r="X18" s="55"/>
      <c r="Y18" s="55"/>
    </row>
    <row r="19" spans="1:25" x14ac:dyDescent="0.3">
      <c r="A19" s="51">
        <v>17</v>
      </c>
      <c r="F19" s="29">
        <f t="shared" si="8"/>
        <v>0</v>
      </c>
      <c r="G19" s="29">
        <f t="shared" si="9"/>
        <v>-2113650</v>
      </c>
      <c r="H19" s="65">
        <f t="shared" si="10"/>
        <v>-1484753.5211267604</v>
      </c>
      <c r="I19" s="65">
        <f t="shared" si="11"/>
        <v>-1688220</v>
      </c>
      <c r="J19" s="47">
        <f t="shared" si="12"/>
        <v>-1053825</v>
      </c>
      <c r="K19" s="47">
        <f t="shared" si="13"/>
        <v>-42593</v>
      </c>
      <c r="L19" s="30">
        <f t="shared" si="14"/>
        <v>0</v>
      </c>
      <c r="M19" s="30">
        <f t="shared" si="15"/>
        <v>0</v>
      </c>
      <c r="N19" s="55"/>
      <c r="O19" s="55"/>
      <c r="P19" s="55"/>
      <c r="Q19" s="55"/>
      <c r="R19" s="30"/>
      <c r="S19" s="30"/>
      <c r="T19" s="30"/>
      <c r="U19" s="30"/>
      <c r="V19" s="55"/>
      <c r="W19" s="55"/>
      <c r="X19" s="55"/>
      <c r="Y19" s="55"/>
    </row>
    <row r="20" spans="1:25" x14ac:dyDescent="0.3">
      <c r="A20" s="51">
        <v>18</v>
      </c>
      <c r="F20" s="29">
        <f t="shared" si="8"/>
        <v>0</v>
      </c>
      <c r="G20" s="29">
        <f t="shared" si="9"/>
        <v>-2113650</v>
      </c>
      <c r="H20" s="65">
        <f t="shared" si="10"/>
        <v>-1484753.5211267604</v>
      </c>
      <c r="I20" s="65">
        <f t="shared" si="11"/>
        <v>-1688220</v>
      </c>
      <c r="J20" s="47">
        <f t="shared" si="12"/>
        <v>-1053825</v>
      </c>
      <c r="K20" s="47">
        <f t="shared" si="13"/>
        <v>-42593</v>
      </c>
      <c r="L20" s="30">
        <f t="shared" si="14"/>
        <v>0</v>
      </c>
      <c r="M20" s="30">
        <f t="shared" si="15"/>
        <v>0</v>
      </c>
      <c r="N20" s="55"/>
      <c r="O20" s="55"/>
      <c r="P20" s="55"/>
      <c r="Q20" s="55"/>
      <c r="R20" s="30"/>
      <c r="S20" s="30"/>
      <c r="T20" s="30"/>
      <c r="U20" s="30"/>
      <c r="V20" s="55"/>
      <c r="W20" s="55"/>
      <c r="X20" s="55"/>
      <c r="Y20" s="55"/>
    </row>
    <row r="21" spans="1:25" x14ac:dyDescent="0.3">
      <c r="A21" s="51">
        <v>19</v>
      </c>
      <c r="F21" s="29">
        <f t="shared" si="8"/>
        <v>0</v>
      </c>
      <c r="G21" s="29">
        <f t="shared" si="9"/>
        <v>-2113650</v>
      </c>
      <c r="H21" s="65">
        <f t="shared" si="10"/>
        <v>-1484753.5211267604</v>
      </c>
      <c r="I21" s="65">
        <f t="shared" si="11"/>
        <v>-1688220</v>
      </c>
      <c r="J21" s="47">
        <f t="shared" si="12"/>
        <v>-1053825</v>
      </c>
      <c r="K21" s="47">
        <f t="shared" si="13"/>
        <v>-42593</v>
      </c>
      <c r="L21" s="30">
        <f t="shared" si="14"/>
        <v>0</v>
      </c>
      <c r="M21" s="30">
        <f t="shared" si="15"/>
        <v>0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</row>
    <row r="22" spans="1:25" x14ac:dyDescent="0.3">
      <c r="A22" s="51">
        <v>20</v>
      </c>
      <c r="F22" s="29">
        <f t="shared" si="8"/>
        <v>0</v>
      </c>
      <c r="G22" s="29">
        <f t="shared" si="9"/>
        <v>-2113650</v>
      </c>
      <c r="H22" s="65">
        <f t="shared" si="10"/>
        <v>-1484753.5211267604</v>
      </c>
      <c r="I22" s="65">
        <f t="shared" si="11"/>
        <v>-1688220</v>
      </c>
      <c r="J22" s="47">
        <f t="shared" si="12"/>
        <v>-1053825</v>
      </c>
      <c r="K22" s="47">
        <f t="shared" si="13"/>
        <v>-42593</v>
      </c>
      <c r="L22" s="30">
        <f t="shared" si="14"/>
        <v>0</v>
      </c>
      <c r="M22" s="30">
        <f t="shared" si="15"/>
        <v>0</v>
      </c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</row>
    <row r="23" spans="1:25" x14ac:dyDescent="0.3">
      <c r="A23" s="51">
        <v>21</v>
      </c>
      <c r="F23" s="29">
        <f t="shared" si="8"/>
        <v>0</v>
      </c>
      <c r="G23" s="29">
        <f t="shared" si="9"/>
        <v>-2113650</v>
      </c>
      <c r="H23" s="65">
        <f t="shared" si="10"/>
        <v>-1484753.5211267604</v>
      </c>
      <c r="I23" s="65">
        <f t="shared" si="11"/>
        <v>-1688220</v>
      </c>
      <c r="J23" s="47">
        <f t="shared" si="12"/>
        <v>-1053825</v>
      </c>
      <c r="K23" s="47">
        <f t="shared" si="13"/>
        <v>-42593</v>
      </c>
      <c r="L23" s="30">
        <f t="shared" si="14"/>
        <v>0</v>
      </c>
      <c r="M23" s="30">
        <f t="shared" si="15"/>
        <v>0</v>
      </c>
    </row>
    <row r="24" spans="1:25" x14ac:dyDescent="0.3">
      <c r="A24" s="51">
        <v>22</v>
      </c>
      <c r="F24" s="29">
        <f t="shared" si="8"/>
        <v>0</v>
      </c>
      <c r="G24" s="29">
        <f t="shared" si="9"/>
        <v>-2113650</v>
      </c>
      <c r="H24" s="65">
        <f t="shared" si="10"/>
        <v>-1484753.5211267604</v>
      </c>
      <c r="I24" s="65">
        <f t="shared" si="11"/>
        <v>-1688220</v>
      </c>
      <c r="J24" s="47">
        <f t="shared" si="12"/>
        <v>-1053825</v>
      </c>
      <c r="K24" s="47">
        <f t="shared" si="13"/>
        <v>-42593</v>
      </c>
      <c r="L24" s="30">
        <f t="shared" si="14"/>
        <v>0</v>
      </c>
      <c r="M24" s="30">
        <f t="shared" si="15"/>
        <v>0</v>
      </c>
      <c r="W24" s="100">
        <v>41639</v>
      </c>
    </row>
    <row r="25" spans="1:25" x14ac:dyDescent="0.3">
      <c r="A25" s="51">
        <v>23</v>
      </c>
      <c r="F25" s="29">
        <f t="shared" si="8"/>
        <v>0</v>
      </c>
      <c r="G25" s="29">
        <f t="shared" si="9"/>
        <v>-2113650</v>
      </c>
      <c r="H25" s="65">
        <f t="shared" si="10"/>
        <v>-1484753.5211267604</v>
      </c>
      <c r="I25" s="65">
        <f t="shared" si="11"/>
        <v>-1688220</v>
      </c>
      <c r="J25" s="47">
        <f t="shared" si="12"/>
        <v>-1053825</v>
      </c>
      <c r="K25" s="47">
        <f t="shared" si="13"/>
        <v>-42593</v>
      </c>
      <c r="L25" s="30">
        <f t="shared" si="14"/>
        <v>0</v>
      </c>
      <c r="M25" s="30">
        <f t="shared" si="15"/>
        <v>0</v>
      </c>
    </row>
    <row r="26" spans="1:25" x14ac:dyDescent="0.3">
      <c r="A26" s="51">
        <v>24</v>
      </c>
      <c r="F26" s="29">
        <f t="shared" si="8"/>
        <v>0</v>
      </c>
      <c r="G26" s="29">
        <f t="shared" si="9"/>
        <v>-2113650</v>
      </c>
      <c r="H26" s="65">
        <f t="shared" si="10"/>
        <v>-1484753.5211267604</v>
      </c>
      <c r="I26" s="65">
        <f t="shared" si="11"/>
        <v>-1688220</v>
      </c>
      <c r="J26" s="47">
        <f t="shared" si="12"/>
        <v>-1053825</v>
      </c>
      <c r="K26" s="47">
        <f t="shared" si="13"/>
        <v>-42593</v>
      </c>
      <c r="L26" s="30">
        <f t="shared" si="14"/>
        <v>0</v>
      </c>
      <c r="M26" s="30">
        <f t="shared" si="15"/>
        <v>0</v>
      </c>
    </row>
    <row r="27" spans="1:25" x14ac:dyDescent="0.3">
      <c r="A27" s="51">
        <v>25</v>
      </c>
      <c r="F27" s="29">
        <f t="shared" si="8"/>
        <v>0</v>
      </c>
      <c r="G27" s="29">
        <f t="shared" si="9"/>
        <v>-2113650</v>
      </c>
      <c r="H27" s="65">
        <f t="shared" si="10"/>
        <v>-1484753.5211267604</v>
      </c>
      <c r="I27" s="65">
        <f t="shared" si="11"/>
        <v>-1688220</v>
      </c>
      <c r="J27" s="47">
        <f t="shared" si="12"/>
        <v>-1053825</v>
      </c>
      <c r="K27" s="47">
        <f t="shared" si="13"/>
        <v>-42593</v>
      </c>
      <c r="L27" s="30">
        <f t="shared" si="14"/>
        <v>0</v>
      </c>
      <c r="M27" s="30">
        <f t="shared" si="15"/>
        <v>0</v>
      </c>
    </row>
    <row r="28" spans="1:25" x14ac:dyDescent="0.3">
      <c r="A28" s="51">
        <v>26</v>
      </c>
      <c r="F28" s="29">
        <f t="shared" si="8"/>
        <v>0</v>
      </c>
      <c r="G28" s="29">
        <f t="shared" si="9"/>
        <v>-2113650</v>
      </c>
      <c r="H28" s="65">
        <f t="shared" si="10"/>
        <v>-1484753.5211267604</v>
      </c>
      <c r="I28" s="65">
        <f t="shared" si="11"/>
        <v>-1688220</v>
      </c>
      <c r="J28" s="47">
        <f t="shared" si="12"/>
        <v>-1053825</v>
      </c>
      <c r="K28" s="47">
        <f t="shared" si="13"/>
        <v>-42593</v>
      </c>
      <c r="L28" s="30">
        <f t="shared" si="14"/>
        <v>0</v>
      </c>
      <c r="M28" s="30">
        <f t="shared" si="15"/>
        <v>0</v>
      </c>
    </row>
    <row r="29" spans="1:25" x14ac:dyDescent="0.3">
      <c r="A29" s="51">
        <v>27</v>
      </c>
      <c r="F29" s="29">
        <f t="shared" si="8"/>
        <v>0</v>
      </c>
      <c r="G29" s="29">
        <f t="shared" si="9"/>
        <v>-2113650</v>
      </c>
      <c r="H29" s="65">
        <f t="shared" si="10"/>
        <v>-1484753.5211267604</v>
      </c>
      <c r="I29" s="65">
        <f t="shared" si="11"/>
        <v>-1688220</v>
      </c>
      <c r="J29" s="47">
        <f t="shared" si="12"/>
        <v>-1053825</v>
      </c>
      <c r="K29" s="47">
        <f t="shared" si="13"/>
        <v>-42593</v>
      </c>
      <c r="L29" s="30">
        <f t="shared" si="14"/>
        <v>0</v>
      </c>
      <c r="M29" s="30">
        <f t="shared" si="15"/>
        <v>0</v>
      </c>
    </row>
    <row r="30" spans="1:25" x14ac:dyDescent="0.3">
      <c r="A30" s="51">
        <v>28</v>
      </c>
      <c r="F30" s="29">
        <f t="shared" si="8"/>
        <v>0</v>
      </c>
      <c r="G30" s="29">
        <f t="shared" si="9"/>
        <v>-2113650</v>
      </c>
      <c r="H30" s="65">
        <f t="shared" si="10"/>
        <v>-1484753.5211267604</v>
      </c>
      <c r="I30" s="65">
        <f t="shared" si="11"/>
        <v>-1688220</v>
      </c>
      <c r="J30" s="47">
        <f t="shared" si="12"/>
        <v>-1053825</v>
      </c>
      <c r="K30" s="47">
        <f t="shared" si="13"/>
        <v>-42593</v>
      </c>
      <c r="L30" s="30">
        <f t="shared" si="14"/>
        <v>0</v>
      </c>
      <c r="M30" s="30">
        <f t="shared" si="15"/>
        <v>0</v>
      </c>
    </row>
    <row r="31" spans="1:25" x14ac:dyDescent="0.3">
      <c r="A31" s="51">
        <v>29</v>
      </c>
      <c r="F31" s="29">
        <f t="shared" si="8"/>
        <v>0</v>
      </c>
      <c r="G31" s="29">
        <f t="shared" si="9"/>
        <v>-2113650</v>
      </c>
      <c r="H31" s="65">
        <f t="shared" si="10"/>
        <v>-1484753.5211267604</v>
      </c>
      <c r="I31" s="65">
        <f t="shared" si="11"/>
        <v>-1688220</v>
      </c>
      <c r="J31" s="47">
        <f t="shared" si="12"/>
        <v>-1053825</v>
      </c>
      <c r="K31" s="47">
        <f t="shared" si="13"/>
        <v>-42593</v>
      </c>
      <c r="L31" s="30">
        <f t="shared" si="14"/>
        <v>0</v>
      </c>
      <c r="M31" s="30">
        <f t="shared" si="15"/>
        <v>0</v>
      </c>
    </row>
    <row r="32" spans="1:25" x14ac:dyDescent="0.3">
      <c r="A32" s="51">
        <v>30</v>
      </c>
      <c r="F32" s="29">
        <f t="shared" si="8"/>
        <v>0</v>
      </c>
      <c r="G32" s="29">
        <f t="shared" si="9"/>
        <v>-2113650</v>
      </c>
      <c r="H32" s="65">
        <f t="shared" si="10"/>
        <v>-1484753.5211267604</v>
      </c>
      <c r="I32" s="65">
        <f t="shared" si="11"/>
        <v>-1688220</v>
      </c>
      <c r="J32" s="47">
        <f t="shared" si="12"/>
        <v>-1053825</v>
      </c>
      <c r="K32" s="47">
        <f t="shared" si="13"/>
        <v>-42593</v>
      </c>
      <c r="L32" s="30">
        <f t="shared" si="14"/>
        <v>0</v>
      </c>
      <c r="M32" s="30">
        <f t="shared" si="15"/>
        <v>0</v>
      </c>
    </row>
    <row r="33" spans="1:13" x14ac:dyDescent="0.3">
      <c r="A33" s="51">
        <v>31</v>
      </c>
      <c r="F33" s="29">
        <f t="shared" si="8"/>
        <v>0</v>
      </c>
      <c r="G33" s="29">
        <f t="shared" si="9"/>
        <v>-2113650</v>
      </c>
      <c r="H33" s="65">
        <f t="shared" si="10"/>
        <v>-1484753.5211267604</v>
      </c>
      <c r="I33" s="65">
        <f t="shared" si="11"/>
        <v>-1688220</v>
      </c>
      <c r="J33" s="47">
        <f t="shared" si="12"/>
        <v>-1053825</v>
      </c>
      <c r="K33" s="47">
        <f t="shared" si="13"/>
        <v>-42593</v>
      </c>
      <c r="L33" s="30">
        <f t="shared" si="14"/>
        <v>0</v>
      </c>
      <c r="M33" s="30">
        <f t="shared" si="15"/>
        <v>0</v>
      </c>
    </row>
    <row r="34" spans="1:13" x14ac:dyDescent="0.3">
      <c r="A34" s="51">
        <v>32</v>
      </c>
      <c r="F34" s="29">
        <f t="shared" si="8"/>
        <v>0</v>
      </c>
      <c r="G34" s="29">
        <f t="shared" si="9"/>
        <v>-2113650</v>
      </c>
      <c r="H34" s="65">
        <f t="shared" si="10"/>
        <v>-1484753.5211267604</v>
      </c>
      <c r="I34" s="65">
        <f t="shared" si="11"/>
        <v>-1688220</v>
      </c>
      <c r="J34" s="47">
        <f t="shared" si="12"/>
        <v>-1053825</v>
      </c>
      <c r="K34" s="47">
        <f t="shared" si="13"/>
        <v>-42593</v>
      </c>
      <c r="L34" s="30">
        <f t="shared" si="14"/>
        <v>0</v>
      </c>
      <c r="M34" s="30">
        <f t="shared" si="15"/>
        <v>0</v>
      </c>
    </row>
    <row r="35" spans="1:13" x14ac:dyDescent="0.3">
      <c r="A35" s="51">
        <v>33</v>
      </c>
      <c r="F35" s="29">
        <f t="shared" si="8"/>
        <v>0</v>
      </c>
      <c r="G35" s="29">
        <f t="shared" si="9"/>
        <v>-2113650</v>
      </c>
      <c r="H35" s="65">
        <f t="shared" si="10"/>
        <v>-1484753.5211267604</v>
      </c>
      <c r="I35" s="65">
        <f t="shared" si="11"/>
        <v>-1688220</v>
      </c>
      <c r="J35" s="47">
        <f t="shared" si="12"/>
        <v>-1053825</v>
      </c>
      <c r="K35" s="47">
        <f t="shared" si="13"/>
        <v>-42593</v>
      </c>
      <c r="L35" s="30">
        <f t="shared" si="14"/>
        <v>0</v>
      </c>
      <c r="M35" s="30">
        <f t="shared" si="15"/>
        <v>0</v>
      </c>
    </row>
    <row r="36" spans="1:13" x14ac:dyDescent="0.3">
      <c r="A36" s="51">
        <v>34</v>
      </c>
      <c r="F36" s="29">
        <f t="shared" si="8"/>
        <v>0</v>
      </c>
      <c r="G36" s="29">
        <f t="shared" si="9"/>
        <v>-2113650</v>
      </c>
      <c r="H36" s="65">
        <f t="shared" si="10"/>
        <v>-1484753.5211267604</v>
      </c>
      <c r="I36" s="65">
        <f t="shared" si="11"/>
        <v>-1688220</v>
      </c>
      <c r="J36" s="47">
        <f t="shared" si="12"/>
        <v>-1053825</v>
      </c>
      <c r="K36" s="47">
        <f t="shared" si="13"/>
        <v>-42593</v>
      </c>
      <c r="L36" s="30">
        <f t="shared" si="14"/>
        <v>0</v>
      </c>
      <c r="M36" s="30">
        <f t="shared" si="15"/>
        <v>0</v>
      </c>
    </row>
    <row r="37" spans="1:13" x14ac:dyDescent="0.3">
      <c r="A37" s="51">
        <v>35</v>
      </c>
      <c r="F37" s="29">
        <f t="shared" si="8"/>
        <v>0</v>
      </c>
      <c r="G37" s="29">
        <f t="shared" si="9"/>
        <v>-2113650</v>
      </c>
      <c r="H37" s="65">
        <f t="shared" si="10"/>
        <v>-1484753.5211267604</v>
      </c>
      <c r="I37" s="65">
        <f t="shared" si="11"/>
        <v>-1688220</v>
      </c>
      <c r="J37" s="47">
        <f t="shared" si="12"/>
        <v>-1053825</v>
      </c>
      <c r="K37" s="47">
        <f t="shared" si="13"/>
        <v>-42593</v>
      </c>
      <c r="L37" s="30">
        <f t="shared" si="14"/>
        <v>0</v>
      </c>
      <c r="M37" s="30">
        <f t="shared" si="15"/>
        <v>0</v>
      </c>
    </row>
    <row r="38" spans="1:13" x14ac:dyDescent="0.3">
      <c r="A38" s="51">
        <v>36</v>
      </c>
      <c r="F38" s="29">
        <f t="shared" si="8"/>
        <v>0</v>
      </c>
      <c r="G38" s="29">
        <f t="shared" si="9"/>
        <v>-2113650</v>
      </c>
      <c r="H38" s="65">
        <f t="shared" si="10"/>
        <v>-1484753.5211267604</v>
      </c>
      <c r="I38" s="65">
        <f t="shared" si="11"/>
        <v>-1688220</v>
      </c>
      <c r="J38" s="47">
        <f t="shared" si="12"/>
        <v>-1053825</v>
      </c>
      <c r="K38" s="47">
        <f t="shared" si="13"/>
        <v>-42593</v>
      </c>
      <c r="L38" s="30">
        <f t="shared" si="14"/>
        <v>0</v>
      </c>
      <c r="M38" s="30">
        <f t="shared" si="15"/>
        <v>0</v>
      </c>
    </row>
    <row r="39" spans="1:13" x14ac:dyDescent="0.3">
      <c r="A39" s="51">
        <v>37</v>
      </c>
      <c r="F39" s="29">
        <f t="shared" si="8"/>
        <v>0</v>
      </c>
      <c r="G39" s="29">
        <f t="shared" si="9"/>
        <v>-2113650</v>
      </c>
      <c r="H39" s="65">
        <f t="shared" si="10"/>
        <v>-1484753.5211267604</v>
      </c>
      <c r="I39" s="65">
        <f t="shared" si="11"/>
        <v>-1688220</v>
      </c>
      <c r="J39" s="47">
        <f t="shared" si="12"/>
        <v>-1053825</v>
      </c>
      <c r="K39" s="47">
        <f t="shared" si="13"/>
        <v>-42593</v>
      </c>
      <c r="L39" s="30">
        <f t="shared" si="14"/>
        <v>0</v>
      </c>
      <c r="M39" s="30">
        <f t="shared" si="15"/>
        <v>0</v>
      </c>
    </row>
    <row r="40" spans="1:13" x14ac:dyDescent="0.3">
      <c r="A40" s="51">
        <v>38</v>
      </c>
      <c r="F40" s="29">
        <f t="shared" si="8"/>
        <v>0</v>
      </c>
      <c r="G40" s="29">
        <f t="shared" si="9"/>
        <v>-2113650</v>
      </c>
      <c r="H40" s="65">
        <f t="shared" si="10"/>
        <v>-1484753.5211267604</v>
      </c>
      <c r="I40" s="65">
        <f t="shared" si="11"/>
        <v>-1688220</v>
      </c>
      <c r="J40" s="47">
        <f t="shared" si="12"/>
        <v>-1053825</v>
      </c>
      <c r="K40" s="47">
        <f t="shared" si="13"/>
        <v>-42593</v>
      </c>
      <c r="L40" s="30">
        <f t="shared" si="14"/>
        <v>0</v>
      </c>
      <c r="M40" s="30">
        <f t="shared" si="15"/>
        <v>0</v>
      </c>
    </row>
    <row r="41" spans="1:13" x14ac:dyDescent="0.3">
      <c r="A41" s="51">
        <v>39</v>
      </c>
      <c r="F41" s="29">
        <f t="shared" si="8"/>
        <v>0</v>
      </c>
      <c r="G41" s="29">
        <f t="shared" si="9"/>
        <v>-2113650</v>
      </c>
      <c r="H41" s="65">
        <f t="shared" si="10"/>
        <v>-1484753.5211267604</v>
      </c>
      <c r="I41" s="65">
        <f t="shared" si="11"/>
        <v>-1688220</v>
      </c>
      <c r="J41" s="47">
        <f t="shared" si="12"/>
        <v>-1053825</v>
      </c>
      <c r="K41" s="47">
        <f t="shared" si="13"/>
        <v>-42593</v>
      </c>
      <c r="L41" s="30">
        <f t="shared" si="14"/>
        <v>0</v>
      </c>
      <c r="M41" s="30">
        <f t="shared" si="15"/>
        <v>0</v>
      </c>
    </row>
    <row r="42" spans="1:13" x14ac:dyDescent="0.3">
      <c r="A42" s="51">
        <v>40</v>
      </c>
      <c r="F42" s="29">
        <f t="shared" si="8"/>
        <v>0</v>
      </c>
      <c r="G42" s="29">
        <f t="shared" si="9"/>
        <v>-2113650</v>
      </c>
      <c r="H42" s="65">
        <f t="shared" si="10"/>
        <v>-1484753.5211267604</v>
      </c>
      <c r="I42" s="65">
        <f t="shared" si="11"/>
        <v>-1688220</v>
      </c>
      <c r="J42" s="47">
        <f t="shared" si="12"/>
        <v>-1053825</v>
      </c>
      <c r="K42" s="47">
        <f t="shared" si="13"/>
        <v>-42593</v>
      </c>
      <c r="L42" s="30">
        <f t="shared" si="14"/>
        <v>0</v>
      </c>
      <c r="M42" s="30">
        <f t="shared" si="15"/>
        <v>0</v>
      </c>
    </row>
    <row r="43" spans="1:13" x14ac:dyDescent="0.3">
      <c r="A43" s="51">
        <v>41</v>
      </c>
      <c r="F43" s="29">
        <f t="shared" si="8"/>
        <v>0</v>
      </c>
      <c r="G43" s="29">
        <f t="shared" si="9"/>
        <v>-2113650</v>
      </c>
      <c r="H43" s="65">
        <f t="shared" si="10"/>
        <v>-1484753.5211267604</v>
      </c>
      <c r="I43" s="65">
        <f t="shared" si="11"/>
        <v>-1688220</v>
      </c>
      <c r="J43" s="47">
        <f t="shared" si="12"/>
        <v>-1053825</v>
      </c>
      <c r="K43" s="47">
        <f t="shared" si="13"/>
        <v>-42593</v>
      </c>
      <c r="L43" s="30">
        <f t="shared" si="14"/>
        <v>0</v>
      </c>
      <c r="M43" s="30">
        <f t="shared" si="15"/>
        <v>0</v>
      </c>
    </row>
    <row r="44" spans="1:13" x14ac:dyDescent="0.3">
      <c r="A44" s="51">
        <v>42</v>
      </c>
      <c r="F44" s="29">
        <f t="shared" si="8"/>
        <v>0</v>
      </c>
      <c r="G44" s="29">
        <f t="shared" si="9"/>
        <v>-2113650</v>
      </c>
      <c r="H44" s="65">
        <f t="shared" si="10"/>
        <v>-1484753.5211267604</v>
      </c>
      <c r="I44" s="65">
        <f t="shared" si="11"/>
        <v>-1688220</v>
      </c>
      <c r="J44" s="47">
        <f t="shared" si="12"/>
        <v>-1053825</v>
      </c>
      <c r="K44" s="47">
        <f t="shared" si="13"/>
        <v>-42593</v>
      </c>
      <c r="L44" s="30">
        <f t="shared" si="14"/>
        <v>0</v>
      </c>
      <c r="M44" s="30">
        <f t="shared" si="15"/>
        <v>0</v>
      </c>
    </row>
    <row r="45" spans="1:13" x14ac:dyDescent="0.3">
      <c r="A45" s="51">
        <v>43</v>
      </c>
      <c r="F45" s="29">
        <f t="shared" si="8"/>
        <v>0</v>
      </c>
      <c r="G45" s="29">
        <f t="shared" si="9"/>
        <v>-2113650</v>
      </c>
      <c r="H45" s="65">
        <f t="shared" si="10"/>
        <v>-1484753.5211267604</v>
      </c>
      <c r="I45" s="65">
        <f t="shared" si="11"/>
        <v>-1688220</v>
      </c>
      <c r="J45" s="47">
        <f t="shared" si="12"/>
        <v>-1053825</v>
      </c>
      <c r="K45" s="47">
        <f t="shared" si="13"/>
        <v>-42593</v>
      </c>
      <c r="L45" s="30">
        <f t="shared" si="14"/>
        <v>0</v>
      </c>
      <c r="M45" s="30">
        <f t="shared" si="15"/>
        <v>0</v>
      </c>
    </row>
    <row r="46" spans="1:13" x14ac:dyDescent="0.3">
      <c r="A46" s="51">
        <v>44</v>
      </c>
      <c r="F46" s="29">
        <f t="shared" si="8"/>
        <v>0</v>
      </c>
      <c r="G46" s="29">
        <f t="shared" si="9"/>
        <v>-2113650</v>
      </c>
      <c r="H46" s="65">
        <f t="shared" si="10"/>
        <v>-1484753.5211267604</v>
      </c>
      <c r="I46" s="65">
        <f t="shared" si="11"/>
        <v>-1688220</v>
      </c>
      <c r="J46" s="47">
        <f t="shared" si="12"/>
        <v>-1053825</v>
      </c>
      <c r="K46" s="47">
        <f t="shared" si="13"/>
        <v>-42593</v>
      </c>
      <c r="L46" s="30">
        <f t="shared" si="14"/>
        <v>0</v>
      </c>
      <c r="M46" s="30">
        <f t="shared" si="15"/>
        <v>0</v>
      </c>
    </row>
    <row r="47" spans="1:13" x14ac:dyDescent="0.3">
      <c r="A47" s="51">
        <v>45</v>
      </c>
      <c r="F47" s="29">
        <f t="shared" si="8"/>
        <v>0</v>
      </c>
      <c r="G47" s="29">
        <f t="shared" si="9"/>
        <v>-2113650</v>
      </c>
      <c r="H47" s="65">
        <f t="shared" si="10"/>
        <v>-1484753.5211267604</v>
      </c>
      <c r="I47" s="65">
        <f t="shared" si="11"/>
        <v>-1688220</v>
      </c>
      <c r="J47" s="47">
        <f t="shared" si="12"/>
        <v>-1053825</v>
      </c>
      <c r="K47" s="47">
        <f t="shared" si="13"/>
        <v>-42593</v>
      </c>
      <c r="L47" s="30">
        <f t="shared" si="14"/>
        <v>0</v>
      </c>
      <c r="M47" s="30">
        <f t="shared" si="15"/>
        <v>0</v>
      </c>
    </row>
    <row r="48" spans="1:13" x14ac:dyDescent="0.3">
      <c r="A48" s="51">
        <v>46</v>
      </c>
      <c r="F48" s="29">
        <f t="shared" si="8"/>
        <v>0</v>
      </c>
      <c r="G48" s="29">
        <f t="shared" si="9"/>
        <v>-2113650</v>
      </c>
      <c r="H48" s="65">
        <f t="shared" si="10"/>
        <v>-1484753.5211267604</v>
      </c>
      <c r="I48" s="65">
        <f t="shared" si="11"/>
        <v>-1688220</v>
      </c>
      <c r="J48" s="47">
        <f t="shared" si="12"/>
        <v>-1053825</v>
      </c>
      <c r="K48" s="47">
        <f t="shared" si="13"/>
        <v>-42593</v>
      </c>
      <c r="L48" s="30">
        <f t="shared" si="14"/>
        <v>0</v>
      </c>
      <c r="M48" s="30">
        <f t="shared" si="15"/>
        <v>0</v>
      </c>
    </row>
    <row r="49" spans="1:13" x14ac:dyDescent="0.3">
      <c r="A49" s="51">
        <v>47</v>
      </c>
      <c r="F49" s="29">
        <f t="shared" si="8"/>
        <v>0</v>
      </c>
      <c r="G49" s="29">
        <f t="shared" si="9"/>
        <v>-2113650</v>
      </c>
      <c r="H49" s="65">
        <f t="shared" si="10"/>
        <v>-1484753.5211267604</v>
      </c>
      <c r="I49" s="65">
        <f t="shared" si="11"/>
        <v>-1688220</v>
      </c>
      <c r="J49" s="47">
        <f t="shared" si="12"/>
        <v>-1053825</v>
      </c>
      <c r="K49" s="47">
        <f t="shared" si="13"/>
        <v>-42593</v>
      </c>
      <c r="L49" s="30">
        <f t="shared" si="14"/>
        <v>0</v>
      </c>
      <c r="M49" s="30">
        <f t="shared" si="15"/>
        <v>0</v>
      </c>
    </row>
    <row r="50" spans="1:13" x14ac:dyDescent="0.3">
      <c r="A50" s="51">
        <v>48</v>
      </c>
      <c r="F50" s="29">
        <f t="shared" si="8"/>
        <v>0</v>
      </c>
      <c r="G50" s="29">
        <f t="shared" si="9"/>
        <v>-2113650</v>
      </c>
      <c r="H50" s="65">
        <f t="shared" si="10"/>
        <v>-1484753.5211267604</v>
      </c>
      <c r="I50" s="65">
        <f t="shared" si="11"/>
        <v>-1688220</v>
      </c>
      <c r="J50" s="47">
        <f t="shared" si="12"/>
        <v>-1053825</v>
      </c>
      <c r="K50" s="47">
        <f t="shared" si="13"/>
        <v>-42593</v>
      </c>
      <c r="L50" s="30">
        <f t="shared" si="14"/>
        <v>0</v>
      </c>
      <c r="M50" s="30">
        <f t="shared" si="15"/>
        <v>0</v>
      </c>
    </row>
    <row r="51" spans="1:13" x14ac:dyDescent="0.3">
      <c r="A51" s="51">
        <v>49</v>
      </c>
      <c r="F51" s="29">
        <f t="shared" si="8"/>
        <v>0</v>
      </c>
      <c r="G51" s="29">
        <f t="shared" si="9"/>
        <v>-2113650</v>
      </c>
      <c r="H51" s="65">
        <f t="shared" si="10"/>
        <v>-1484753.5211267604</v>
      </c>
      <c r="I51" s="65">
        <f t="shared" si="11"/>
        <v>-1688220</v>
      </c>
      <c r="J51" s="47">
        <f t="shared" si="12"/>
        <v>-1053825</v>
      </c>
      <c r="K51" s="47">
        <f t="shared" si="13"/>
        <v>-42593</v>
      </c>
      <c r="L51" s="30">
        <f t="shared" si="14"/>
        <v>0</v>
      </c>
      <c r="M51" s="30">
        <f t="shared" si="15"/>
        <v>0</v>
      </c>
    </row>
    <row r="52" spans="1:13" x14ac:dyDescent="0.3">
      <c r="A52" s="51">
        <v>50</v>
      </c>
      <c r="F52" s="29">
        <f t="shared" si="8"/>
        <v>0</v>
      </c>
      <c r="G52" s="29">
        <f t="shared" si="9"/>
        <v>-2113650</v>
      </c>
      <c r="H52" s="65">
        <f t="shared" si="10"/>
        <v>-1484753.5211267604</v>
      </c>
      <c r="I52" s="65">
        <f t="shared" si="11"/>
        <v>-1688220</v>
      </c>
      <c r="J52" s="47">
        <f t="shared" si="12"/>
        <v>-1053825</v>
      </c>
      <c r="K52" s="47">
        <f t="shared" si="13"/>
        <v>-42593</v>
      </c>
      <c r="L52" s="30">
        <f t="shared" si="14"/>
        <v>0</v>
      </c>
      <c r="M52" s="30">
        <f t="shared" si="15"/>
        <v>0</v>
      </c>
    </row>
    <row r="53" spans="1:13" x14ac:dyDescent="0.3">
      <c r="A53" s="51">
        <v>51</v>
      </c>
      <c r="F53" s="29">
        <f t="shared" si="8"/>
        <v>0</v>
      </c>
      <c r="G53" s="29">
        <f t="shared" si="9"/>
        <v>-2113650</v>
      </c>
      <c r="H53" s="65">
        <f t="shared" si="10"/>
        <v>-1484753.5211267604</v>
      </c>
      <c r="I53" s="65">
        <f t="shared" si="11"/>
        <v>-1688220</v>
      </c>
      <c r="J53" s="47">
        <f t="shared" si="12"/>
        <v>-1053825</v>
      </c>
      <c r="K53" s="47">
        <f t="shared" si="13"/>
        <v>-42593</v>
      </c>
      <c r="L53" s="30">
        <f t="shared" si="14"/>
        <v>0</v>
      </c>
      <c r="M53" s="30">
        <f t="shared" si="15"/>
        <v>0</v>
      </c>
    </row>
    <row r="54" spans="1:13" x14ac:dyDescent="0.3">
      <c r="A54" s="51">
        <v>52</v>
      </c>
      <c r="F54" s="29">
        <f t="shared" si="8"/>
        <v>0</v>
      </c>
      <c r="G54" s="29">
        <f t="shared" si="9"/>
        <v>-2113650</v>
      </c>
      <c r="H54" s="65">
        <f t="shared" si="10"/>
        <v>-1484753.5211267604</v>
      </c>
      <c r="I54" s="65">
        <f t="shared" si="11"/>
        <v>-1688220</v>
      </c>
      <c r="J54" s="47">
        <f t="shared" si="12"/>
        <v>-1053825</v>
      </c>
      <c r="K54" s="47">
        <f t="shared" si="13"/>
        <v>-42593</v>
      </c>
      <c r="L54" s="30">
        <f t="shared" si="14"/>
        <v>0</v>
      </c>
      <c r="M54" s="30">
        <f t="shared" si="15"/>
        <v>0</v>
      </c>
    </row>
    <row r="55" spans="1:13" x14ac:dyDescent="0.3">
      <c r="A55" s="51">
        <v>53</v>
      </c>
      <c r="F55" s="29">
        <f t="shared" si="8"/>
        <v>0</v>
      </c>
      <c r="G55" s="29">
        <f t="shared" si="9"/>
        <v>-2113650</v>
      </c>
      <c r="H55" s="65">
        <f t="shared" si="10"/>
        <v>-1484753.5211267604</v>
      </c>
      <c r="I55" s="65">
        <f t="shared" si="11"/>
        <v>-1688220</v>
      </c>
      <c r="J55" s="47">
        <f t="shared" si="12"/>
        <v>-1053825</v>
      </c>
      <c r="K55" s="47">
        <f t="shared" si="13"/>
        <v>-42593</v>
      </c>
      <c r="L55" s="30">
        <f t="shared" si="14"/>
        <v>0</v>
      </c>
      <c r="M55" s="30">
        <f t="shared" si="15"/>
        <v>0</v>
      </c>
    </row>
    <row r="56" spans="1:13" x14ac:dyDescent="0.3">
      <c r="A56" s="51">
        <v>54</v>
      </c>
      <c r="F56" s="29">
        <f t="shared" si="8"/>
        <v>0</v>
      </c>
      <c r="G56" s="29">
        <f t="shared" si="9"/>
        <v>-2113650</v>
      </c>
      <c r="H56" s="65">
        <f t="shared" si="10"/>
        <v>-1484753.5211267604</v>
      </c>
      <c r="I56" s="65">
        <f t="shared" si="11"/>
        <v>-1688220</v>
      </c>
      <c r="J56" s="47">
        <f t="shared" si="12"/>
        <v>-1053825</v>
      </c>
      <c r="K56" s="47">
        <f t="shared" si="13"/>
        <v>-42593</v>
      </c>
      <c r="L56" s="30">
        <f t="shared" si="14"/>
        <v>0</v>
      </c>
      <c r="M56" s="30">
        <f t="shared" si="15"/>
        <v>0</v>
      </c>
    </row>
    <row r="57" spans="1:13" x14ac:dyDescent="0.3">
      <c r="A57" s="51">
        <v>55</v>
      </c>
      <c r="F57" s="29">
        <f t="shared" si="8"/>
        <v>0</v>
      </c>
      <c r="G57" s="29">
        <f t="shared" si="9"/>
        <v>-2113650</v>
      </c>
      <c r="H57" s="65">
        <f t="shared" si="10"/>
        <v>-1484753.5211267604</v>
      </c>
      <c r="I57" s="65">
        <f t="shared" si="11"/>
        <v>-1688220</v>
      </c>
      <c r="J57" s="47">
        <f t="shared" si="12"/>
        <v>-1053825</v>
      </c>
      <c r="K57" s="47">
        <f t="shared" si="13"/>
        <v>-42593</v>
      </c>
      <c r="L57" s="30">
        <f t="shared" si="14"/>
        <v>0</v>
      </c>
      <c r="M57" s="30">
        <f t="shared" si="15"/>
        <v>0</v>
      </c>
    </row>
    <row r="58" spans="1:13" x14ac:dyDescent="0.3">
      <c r="A58" s="51">
        <v>56</v>
      </c>
      <c r="F58" s="29">
        <f t="shared" si="8"/>
        <v>0</v>
      </c>
      <c r="G58" s="29">
        <f t="shared" si="9"/>
        <v>-2113650</v>
      </c>
      <c r="H58" s="65">
        <f t="shared" si="10"/>
        <v>-1484753.5211267604</v>
      </c>
      <c r="I58" s="65">
        <f t="shared" si="11"/>
        <v>-1688220</v>
      </c>
      <c r="J58" s="47">
        <f t="shared" si="12"/>
        <v>-1053825</v>
      </c>
      <c r="K58" s="47">
        <f t="shared" si="13"/>
        <v>-42593</v>
      </c>
      <c r="L58" s="30">
        <f t="shared" si="14"/>
        <v>0</v>
      </c>
      <c r="M58" s="30">
        <f t="shared" si="15"/>
        <v>0</v>
      </c>
    </row>
    <row r="59" spans="1:13" x14ac:dyDescent="0.3">
      <c r="A59" s="51">
        <v>57</v>
      </c>
      <c r="F59" s="29">
        <f t="shared" si="8"/>
        <v>0</v>
      </c>
      <c r="G59" s="29">
        <f t="shared" si="9"/>
        <v>-2113650</v>
      </c>
      <c r="H59" s="65">
        <f t="shared" si="10"/>
        <v>-1484753.5211267604</v>
      </c>
      <c r="I59" s="65">
        <f t="shared" si="11"/>
        <v>-1688220</v>
      </c>
      <c r="J59" s="47">
        <f t="shared" si="12"/>
        <v>-1053825</v>
      </c>
      <c r="K59" s="47">
        <f t="shared" si="13"/>
        <v>-42593</v>
      </c>
      <c r="L59" s="30">
        <f t="shared" si="14"/>
        <v>0</v>
      </c>
      <c r="M59" s="30">
        <f t="shared" si="15"/>
        <v>0</v>
      </c>
    </row>
    <row r="60" spans="1:13" x14ac:dyDescent="0.3">
      <c r="A60" s="51">
        <v>58</v>
      </c>
      <c r="F60" s="29">
        <f t="shared" si="8"/>
        <v>0</v>
      </c>
      <c r="G60" s="29">
        <f t="shared" si="9"/>
        <v>-2113650</v>
      </c>
      <c r="H60" s="65">
        <f t="shared" si="10"/>
        <v>-1484753.5211267604</v>
      </c>
      <c r="I60" s="65">
        <f t="shared" si="11"/>
        <v>-1688220</v>
      </c>
      <c r="J60" s="47">
        <f t="shared" si="12"/>
        <v>-1053825</v>
      </c>
      <c r="K60" s="47">
        <f t="shared" si="13"/>
        <v>-42593</v>
      </c>
      <c r="L60" s="30">
        <f t="shared" si="14"/>
        <v>0</v>
      </c>
      <c r="M60" s="30">
        <f t="shared" si="15"/>
        <v>0</v>
      </c>
    </row>
    <row r="61" spans="1:13" x14ac:dyDescent="0.3">
      <c r="A61" s="51">
        <v>59</v>
      </c>
      <c r="F61" s="29">
        <f t="shared" si="8"/>
        <v>0</v>
      </c>
      <c r="G61" s="29">
        <f t="shared" si="9"/>
        <v>-2113650</v>
      </c>
      <c r="H61" s="65">
        <f t="shared" si="10"/>
        <v>-1484753.5211267604</v>
      </c>
      <c r="I61" s="65">
        <f t="shared" si="11"/>
        <v>-1688220</v>
      </c>
      <c r="J61" s="47">
        <f t="shared" si="12"/>
        <v>-1053825</v>
      </c>
      <c r="K61" s="47">
        <f t="shared" si="13"/>
        <v>-42593</v>
      </c>
      <c r="L61" s="30">
        <f t="shared" si="14"/>
        <v>0</v>
      </c>
      <c r="M61" s="30">
        <f t="shared" si="15"/>
        <v>0</v>
      </c>
    </row>
    <row r="62" spans="1:13" x14ac:dyDescent="0.3">
      <c r="A62" s="51">
        <v>60</v>
      </c>
      <c r="F62" s="29">
        <f t="shared" si="8"/>
        <v>0</v>
      </c>
      <c r="G62" s="29">
        <f t="shared" si="9"/>
        <v>-2113650</v>
      </c>
      <c r="H62" s="65">
        <f t="shared" si="10"/>
        <v>-1484753.5211267604</v>
      </c>
      <c r="I62" s="65">
        <f t="shared" si="11"/>
        <v>-1688220</v>
      </c>
      <c r="J62" s="47">
        <f t="shared" si="12"/>
        <v>-1053825</v>
      </c>
      <c r="K62" s="47">
        <f t="shared" si="13"/>
        <v>-42593</v>
      </c>
      <c r="L62" s="30">
        <f t="shared" si="14"/>
        <v>0</v>
      </c>
      <c r="M62" s="30">
        <f t="shared" si="15"/>
        <v>0</v>
      </c>
    </row>
    <row r="63" spans="1:13" x14ac:dyDescent="0.3">
      <c r="A63" s="51">
        <v>61</v>
      </c>
      <c r="F63" s="29">
        <f t="shared" si="8"/>
        <v>0</v>
      </c>
      <c r="G63" s="29">
        <f t="shared" si="9"/>
        <v>-2113650</v>
      </c>
      <c r="H63" s="65">
        <f t="shared" si="10"/>
        <v>-1484753.5211267604</v>
      </c>
      <c r="I63" s="65">
        <f t="shared" si="11"/>
        <v>-1688220</v>
      </c>
      <c r="J63" s="47">
        <f t="shared" si="12"/>
        <v>-1053825</v>
      </c>
      <c r="K63" s="47">
        <f t="shared" si="13"/>
        <v>-42593</v>
      </c>
      <c r="L63" s="30">
        <f t="shared" si="14"/>
        <v>0</v>
      </c>
      <c r="M63" s="30">
        <f t="shared" si="15"/>
        <v>0</v>
      </c>
    </row>
    <row r="64" spans="1:13" x14ac:dyDescent="0.3">
      <c r="A64" s="51">
        <v>62</v>
      </c>
      <c r="F64" s="29">
        <f t="shared" si="8"/>
        <v>0</v>
      </c>
      <c r="G64" s="29">
        <f t="shared" si="9"/>
        <v>-2113650</v>
      </c>
      <c r="H64" s="65">
        <f t="shared" si="10"/>
        <v>-1484753.5211267604</v>
      </c>
      <c r="I64" s="65">
        <f t="shared" si="11"/>
        <v>-1688220</v>
      </c>
      <c r="J64" s="47">
        <f t="shared" si="12"/>
        <v>-1053825</v>
      </c>
      <c r="K64" s="47">
        <f t="shared" si="13"/>
        <v>-42593</v>
      </c>
      <c r="L64" s="30">
        <f t="shared" si="14"/>
        <v>0</v>
      </c>
      <c r="M64" s="30">
        <f t="shared" si="15"/>
        <v>0</v>
      </c>
    </row>
    <row r="65" spans="1:13" x14ac:dyDescent="0.3">
      <c r="A65" s="51">
        <v>63</v>
      </c>
      <c r="F65" s="29">
        <f t="shared" si="8"/>
        <v>0</v>
      </c>
      <c r="G65" s="29">
        <f t="shared" si="9"/>
        <v>-2113650</v>
      </c>
      <c r="H65" s="65">
        <f t="shared" si="10"/>
        <v>-1484753.5211267604</v>
      </c>
      <c r="I65" s="65">
        <f t="shared" si="11"/>
        <v>-1688220</v>
      </c>
      <c r="J65" s="47">
        <f t="shared" si="12"/>
        <v>-1053825</v>
      </c>
      <c r="K65" s="47">
        <f t="shared" si="13"/>
        <v>-42593</v>
      </c>
      <c r="L65" s="30">
        <f t="shared" si="14"/>
        <v>0</v>
      </c>
      <c r="M65" s="30">
        <f t="shared" si="15"/>
        <v>0</v>
      </c>
    </row>
    <row r="66" spans="1:13" x14ac:dyDescent="0.3">
      <c r="A66" s="51">
        <v>64</v>
      </c>
      <c r="F66" s="29">
        <f t="shared" si="8"/>
        <v>0</v>
      </c>
      <c r="G66" s="29">
        <f t="shared" si="9"/>
        <v>-2113650</v>
      </c>
      <c r="H66" s="65">
        <f t="shared" si="10"/>
        <v>-1484753.5211267604</v>
      </c>
      <c r="I66" s="65">
        <f t="shared" si="11"/>
        <v>-1688220</v>
      </c>
      <c r="J66" s="47">
        <f t="shared" si="12"/>
        <v>-1053825</v>
      </c>
      <c r="K66" s="47">
        <f t="shared" si="13"/>
        <v>-42593</v>
      </c>
      <c r="L66" s="30">
        <f t="shared" si="14"/>
        <v>0</v>
      </c>
      <c r="M66" s="30">
        <f t="shared" si="15"/>
        <v>0</v>
      </c>
    </row>
    <row r="67" spans="1:13" x14ac:dyDescent="0.3">
      <c r="A67" s="51">
        <v>65</v>
      </c>
      <c r="F67" s="29">
        <f t="shared" si="8"/>
        <v>0</v>
      </c>
      <c r="G67" s="29">
        <f t="shared" si="9"/>
        <v>-2113650</v>
      </c>
      <c r="H67" s="65">
        <f t="shared" si="10"/>
        <v>-1484753.5211267604</v>
      </c>
      <c r="I67" s="65">
        <f t="shared" si="11"/>
        <v>-1688220</v>
      </c>
      <c r="J67" s="47">
        <f t="shared" si="12"/>
        <v>-1053825</v>
      </c>
      <c r="K67" s="47">
        <f t="shared" si="13"/>
        <v>-42593</v>
      </c>
      <c r="L67" s="30">
        <f t="shared" si="14"/>
        <v>0</v>
      </c>
      <c r="M67" s="30">
        <f t="shared" si="15"/>
        <v>0</v>
      </c>
    </row>
    <row r="68" spans="1:13" x14ac:dyDescent="0.3">
      <c r="A68" s="51">
        <v>66</v>
      </c>
      <c r="F68" s="29">
        <f t="shared" si="8"/>
        <v>0</v>
      </c>
      <c r="G68" s="29">
        <f t="shared" si="9"/>
        <v>-2113650</v>
      </c>
      <c r="H68" s="65">
        <f t="shared" si="10"/>
        <v>-1484753.5211267604</v>
      </c>
      <c r="I68" s="65">
        <f t="shared" si="11"/>
        <v>-1688220</v>
      </c>
      <c r="J68" s="47">
        <f t="shared" si="12"/>
        <v>-1053825</v>
      </c>
      <c r="K68" s="47">
        <f t="shared" si="13"/>
        <v>-42593</v>
      </c>
      <c r="L68" s="30">
        <f t="shared" si="14"/>
        <v>0</v>
      </c>
      <c r="M68" s="30">
        <f t="shared" si="15"/>
        <v>0</v>
      </c>
    </row>
    <row r="69" spans="1:13" x14ac:dyDescent="0.3">
      <c r="A69" s="51">
        <v>67</v>
      </c>
      <c r="F69" s="29">
        <f t="shared" si="8"/>
        <v>0</v>
      </c>
      <c r="G69" s="29">
        <f t="shared" si="9"/>
        <v>-2113650</v>
      </c>
      <c r="H69" s="65">
        <f t="shared" si="10"/>
        <v>-1484753.5211267604</v>
      </c>
      <c r="I69" s="65">
        <f t="shared" si="11"/>
        <v>-1688220</v>
      </c>
      <c r="J69" s="47">
        <f t="shared" si="12"/>
        <v>-1053825</v>
      </c>
      <c r="K69" s="47">
        <f t="shared" si="13"/>
        <v>-42593</v>
      </c>
      <c r="L69" s="30">
        <f t="shared" si="14"/>
        <v>0</v>
      </c>
      <c r="M69" s="30">
        <f t="shared" si="15"/>
        <v>0</v>
      </c>
    </row>
    <row r="70" spans="1:13" x14ac:dyDescent="0.3">
      <c r="A70" s="51">
        <v>68</v>
      </c>
      <c r="F70" s="29">
        <f t="shared" si="8"/>
        <v>0</v>
      </c>
      <c r="G70" s="29">
        <f t="shared" si="9"/>
        <v>-2113650</v>
      </c>
      <c r="H70" s="65">
        <f t="shared" si="10"/>
        <v>-1484753.5211267604</v>
      </c>
      <c r="I70" s="65">
        <f t="shared" si="11"/>
        <v>-1688220</v>
      </c>
      <c r="J70" s="47">
        <f t="shared" si="12"/>
        <v>-1053825</v>
      </c>
      <c r="K70" s="47">
        <f t="shared" si="13"/>
        <v>-42593</v>
      </c>
      <c r="L70" s="30">
        <f t="shared" si="14"/>
        <v>0</v>
      </c>
      <c r="M70" s="30">
        <f t="shared" si="15"/>
        <v>0</v>
      </c>
    </row>
    <row r="71" spans="1:13" x14ac:dyDescent="0.3">
      <c r="A71" s="51">
        <v>69</v>
      </c>
      <c r="F71" s="29">
        <f t="shared" si="8"/>
        <v>0</v>
      </c>
      <c r="G71" s="29">
        <f t="shared" si="9"/>
        <v>-2113650</v>
      </c>
      <c r="H71" s="65">
        <f t="shared" si="10"/>
        <v>-1484753.5211267604</v>
      </c>
      <c r="I71" s="65">
        <f t="shared" si="11"/>
        <v>-1688220</v>
      </c>
      <c r="J71" s="47">
        <f t="shared" si="12"/>
        <v>-1053825</v>
      </c>
      <c r="K71" s="47">
        <f t="shared" si="13"/>
        <v>-42593</v>
      </c>
      <c r="L71" s="30">
        <f t="shared" si="14"/>
        <v>0</v>
      </c>
      <c r="M71" s="30">
        <f t="shared" si="15"/>
        <v>0</v>
      </c>
    </row>
    <row r="72" spans="1:13" x14ac:dyDescent="0.3">
      <c r="A72" s="51">
        <v>70</v>
      </c>
      <c r="F72" s="29">
        <f t="shared" si="8"/>
        <v>0</v>
      </c>
      <c r="G72" s="29">
        <f t="shared" si="9"/>
        <v>-2113650</v>
      </c>
      <c r="H72" s="65">
        <f t="shared" si="10"/>
        <v>-1484753.5211267604</v>
      </c>
      <c r="I72" s="65">
        <f t="shared" si="11"/>
        <v>-1688220</v>
      </c>
      <c r="J72" s="47">
        <f t="shared" si="12"/>
        <v>-1053825</v>
      </c>
      <c r="K72" s="47">
        <f t="shared" si="13"/>
        <v>-42593</v>
      </c>
      <c r="L72" s="30">
        <f t="shared" si="14"/>
        <v>0</v>
      </c>
      <c r="M72" s="30">
        <f t="shared" si="15"/>
        <v>0</v>
      </c>
    </row>
    <row r="73" spans="1:13" x14ac:dyDescent="0.3">
      <c r="A73" s="51">
        <v>71</v>
      </c>
      <c r="F73" s="29">
        <f t="shared" ref="F73:F136" si="16">-D73</f>
        <v>0</v>
      </c>
      <c r="G73" s="29">
        <f t="shared" ref="G73:G136" si="17">K73*$R$9+$R$10</f>
        <v>-2113650</v>
      </c>
      <c r="H73" s="65">
        <f t="shared" ref="H73:H136" si="18">K73*$Q$9+$Q$10</f>
        <v>-1484753.5211267604</v>
      </c>
      <c r="I73" s="65">
        <f t="shared" ref="I73:I136" si="19">K73*$S$9+$S$10</f>
        <v>-1688220</v>
      </c>
      <c r="J73" s="47">
        <f t="shared" ref="J73:J136" si="20">K73*$T$9+$T$10</f>
        <v>-1053825</v>
      </c>
      <c r="K73" s="47">
        <f t="shared" ref="K73:K136" si="21">B73-$Q$11</f>
        <v>-42593</v>
      </c>
      <c r="L73" s="30">
        <f t="shared" ref="L73:L136" si="22">IF(K74=0,0,G74-G73)</f>
        <v>0</v>
      </c>
      <c r="M73" s="30">
        <f t="shared" ref="M73:M136" si="23">IF(K74=0,0,H74-H73)</f>
        <v>0</v>
      </c>
    </row>
    <row r="74" spans="1:13" x14ac:dyDescent="0.3">
      <c r="A74" s="51">
        <v>72</v>
      </c>
      <c r="F74" s="29">
        <f t="shared" si="16"/>
        <v>0</v>
      </c>
      <c r="G74" s="29">
        <f t="shared" si="17"/>
        <v>-2113650</v>
      </c>
      <c r="H74" s="65">
        <f t="shared" si="18"/>
        <v>-1484753.5211267604</v>
      </c>
      <c r="I74" s="65">
        <f t="shared" si="19"/>
        <v>-1688220</v>
      </c>
      <c r="J74" s="47">
        <f t="shared" si="20"/>
        <v>-1053825</v>
      </c>
      <c r="K74" s="47">
        <f t="shared" si="21"/>
        <v>-42593</v>
      </c>
      <c r="L74" s="30">
        <f t="shared" si="22"/>
        <v>0</v>
      </c>
      <c r="M74" s="30">
        <f t="shared" si="23"/>
        <v>0</v>
      </c>
    </row>
    <row r="75" spans="1:13" x14ac:dyDescent="0.3">
      <c r="A75" s="51">
        <v>73</v>
      </c>
      <c r="F75" s="29">
        <f t="shared" si="16"/>
        <v>0</v>
      </c>
      <c r="G75" s="29">
        <f t="shared" si="17"/>
        <v>-2113650</v>
      </c>
      <c r="H75" s="65">
        <f t="shared" si="18"/>
        <v>-1484753.5211267604</v>
      </c>
      <c r="I75" s="65">
        <f t="shared" si="19"/>
        <v>-1688220</v>
      </c>
      <c r="J75" s="47">
        <f t="shared" si="20"/>
        <v>-1053825</v>
      </c>
      <c r="K75" s="47">
        <f t="shared" si="21"/>
        <v>-42593</v>
      </c>
      <c r="L75" s="30">
        <f t="shared" si="22"/>
        <v>0</v>
      </c>
      <c r="M75" s="30">
        <f t="shared" si="23"/>
        <v>0</v>
      </c>
    </row>
    <row r="76" spans="1:13" x14ac:dyDescent="0.3">
      <c r="A76" s="51">
        <v>74</v>
      </c>
      <c r="F76" s="29">
        <f t="shared" si="16"/>
        <v>0</v>
      </c>
      <c r="G76" s="29">
        <f t="shared" si="17"/>
        <v>-2113650</v>
      </c>
      <c r="H76" s="65">
        <f t="shared" si="18"/>
        <v>-1484753.5211267604</v>
      </c>
      <c r="I76" s="65">
        <f t="shared" si="19"/>
        <v>-1688220</v>
      </c>
      <c r="J76" s="47">
        <f t="shared" si="20"/>
        <v>-1053825</v>
      </c>
      <c r="K76" s="47">
        <f t="shared" si="21"/>
        <v>-42593</v>
      </c>
      <c r="L76" s="30">
        <f t="shared" si="22"/>
        <v>0</v>
      </c>
      <c r="M76" s="30">
        <f t="shared" si="23"/>
        <v>0</v>
      </c>
    </row>
    <row r="77" spans="1:13" x14ac:dyDescent="0.3">
      <c r="A77" s="51">
        <v>75</v>
      </c>
      <c r="F77" s="29">
        <f t="shared" si="16"/>
        <v>0</v>
      </c>
      <c r="G77" s="29">
        <f t="shared" si="17"/>
        <v>-2113650</v>
      </c>
      <c r="H77" s="65">
        <f t="shared" si="18"/>
        <v>-1484753.5211267604</v>
      </c>
      <c r="I77" s="65">
        <f t="shared" si="19"/>
        <v>-1688220</v>
      </c>
      <c r="J77" s="47">
        <f t="shared" si="20"/>
        <v>-1053825</v>
      </c>
      <c r="K77" s="47">
        <f t="shared" si="21"/>
        <v>-42593</v>
      </c>
      <c r="L77" s="30">
        <f t="shared" si="22"/>
        <v>0</v>
      </c>
      <c r="M77" s="30">
        <f t="shared" si="23"/>
        <v>0</v>
      </c>
    </row>
    <row r="78" spans="1:13" x14ac:dyDescent="0.3">
      <c r="A78" s="51">
        <v>76</v>
      </c>
      <c r="F78" s="29">
        <f t="shared" si="16"/>
        <v>0</v>
      </c>
      <c r="G78" s="29">
        <f t="shared" si="17"/>
        <v>-2113650</v>
      </c>
      <c r="H78" s="65">
        <f t="shared" si="18"/>
        <v>-1484753.5211267604</v>
      </c>
      <c r="I78" s="65">
        <f t="shared" si="19"/>
        <v>-1688220</v>
      </c>
      <c r="J78" s="47">
        <f t="shared" si="20"/>
        <v>-1053825</v>
      </c>
      <c r="K78" s="47">
        <f t="shared" si="21"/>
        <v>-42593</v>
      </c>
      <c r="L78" s="30">
        <f t="shared" si="22"/>
        <v>0</v>
      </c>
      <c r="M78" s="30">
        <f t="shared" si="23"/>
        <v>0</v>
      </c>
    </row>
    <row r="79" spans="1:13" x14ac:dyDescent="0.3">
      <c r="A79" s="51">
        <v>77</v>
      </c>
      <c r="C79" s="98"/>
      <c r="F79" s="29">
        <f t="shared" si="16"/>
        <v>0</v>
      </c>
      <c r="G79" s="29">
        <f t="shared" si="17"/>
        <v>-2113650</v>
      </c>
      <c r="H79" s="65">
        <f t="shared" si="18"/>
        <v>-1484753.5211267604</v>
      </c>
      <c r="I79" s="65">
        <f t="shared" si="19"/>
        <v>-1688220</v>
      </c>
      <c r="J79" s="47">
        <f t="shared" si="20"/>
        <v>-1053825</v>
      </c>
      <c r="K79" s="47">
        <f t="shared" si="21"/>
        <v>-42593</v>
      </c>
      <c r="L79" s="30">
        <f t="shared" si="22"/>
        <v>0</v>
      </c>
      <c r="M79" s="30">
        <f t="shared" si="23"/>
        <v>0</v>
      </c>
    </row>
    <row r="80" spans="1:13" x14ac:dyDescent="0.3">
      <c r="A80" s="51">
        <v>78</v>
      </c>
      <c r="F80" s="29">
        <f t="shared" si="16"/>
        <v>0</v>
      </c>
      <c r="G80" s="29">
        <f t="shared" si="17"/>
        <v>-2113650</v>
      </c>
      <c r="H80" s="65">
        <f t="shared" si="18"/>
        <v>-1484753.5211267604</v>
      </c>
      <c r="I80" s="65">
        <f t="shared" si="19"/>
        <v>-1688220</v>
      </c>
      <c r="J80" s="47">
        <f t="shared" si="20"/>
        <v>-1053825</v>
      </c>
      <c r="K80" s="47">
        <f t="shared" si="21"/>
        <v>-42593</v>
      </c>
      <c r="L80" s="30">
        <f t="shared" si="22"/>
        <v>0</v>
      </c>
      <c r="M80" s="30">
        <f t="shared" si="23"/>
        <v>0</v>
      </c>
    </row>
    <row r="81" spans="1:13" x14ac:dyDescent="0.3">
      <c r="A81" s="51">
        <v>79</v>
      </c>
      <c r="F81" s="29">
        <f t="shared" si="16"/>
        <v>0</v>
      </c>
      <c r="G81" s="29">
        <f t="shared" si="17"/>
        <v>-2113650</v>
      </c>
      <c r="H81" s="65">
        <f t="shared" si="18"/>
        <v>-1484753.5211267604</v>
      </c>
      <c r="I81" s="65">
        <f t="shared" si="19"/>
        <v>-1688220</v>
      </c>
      <c r="J81" s="47">
        <f t="shared" si="20"/>
        <v>-1053825</v>
      </c>
      <c r="K81" s="47">
        <f t="shared" si="21"/>
        <v>-42593</v>
      </c>
      <c r="L81" s="30">
        <f t="shared" si="22"/>
        <v>0</v>
      </c>
      <c r="M81" s="30">
        <f t="shared" si="23"/>
        <v>0</v>
      </c>
    </row>
    <row r="82" spans="1:13" x14ac:dyDescent="0.3">
      <c r="A82" s="51">
        <v>80</v>
      </c>
      <c r="F82" s="29">
        <f t="shared" si="16"/>
        <v>0</v>
      </c>
      <c r="G82" s="29">
        <f t="shared" si="17"/>
        <v>-2113650</v>
      </c>
      <c r="H82" s="65">
        <f t="shared" si="18"/>
        <v>-1484753.5211267604</v>
      </c>
      <c r="I82" s="65">
        <f t="shared" si="19"/>
        <v>-1688220</v>
      </c>
      <c r="J82" s="47">
        <f t="shared" si="20"/>
        <v>-1053825</v>
      </c>
      <c r="K82" s="47">
        <f t="shared" si="21"/>
        <v>-42593</v>
      </c>
      <c r="L82" s="30">
        <f t="shared" si="22"/>
        <v>0</v>
      </c>
      <c r="M82" s="30">
        <f t="shared" si="23"/>
        <v>0</v>
      </c>
    </row>
    <row r="83" spans="1:13" x14ac:dyDescent="0.3">
      <c r="A83" s="51">
        <v>81</v>
      </c>
      <c r="F83" s="29">
        <f t="shared" si="16"/>
        <v>0</v>
      </c>
      <c r="G83" s="29">
        <f t="shared" si="17"/>
        <v>-2113650</v>
      </c>
      <c r="H83" s="65">
        <f t="shared" si="18"/>
        <v>-1484753.5211267604</v>
      </c>
      <c r="I83" s="65">
        <f t="shared" si="19"/>
        <v>-1688220</v>
      </c>
      <c r="J83" s="47">
        <f t="shared" si="20"/>
        <v>-1053825</v>
      </c>
      <c r="K83" s="47">
        <f t="shared" si="21"/>
        <v>-42593</v>
      </c>
      <c r="L83" s="30">
        <f t="shared" si="22"/>
        <v>0</v>
      </c>
      <c r="M83" s="30">
        <f t="shared" si="23"/>
        <v>0</v>
      </c>
    </row>
    <row r="84" spans="1:13" x14ac:dyDescent="0.3">
      <c r="A84" s="51">
        <v>82</v>
      </c>
      <c r="F84" s="29">
        <f t="shared" si="16"/>
        <v>0</v>
      </c>
      <c r="G84" s="29">
        <f t="shared" si="17"/>
        <v>-2113650</v>
      </c>
      <c r="H84" s="65">
        <f t="shared" si="18"/>
        <v>-1484753.5211267604</v>
      </c>
      <c r="I84" s="65">
        <f t="shared" si="19"/>
        <v>-1688220</v>
      </c>
      <c r="J84" s="47">
        <f t="shared" si="20"/>
        <v>-1053825</v>
      </c>
      <c r="K84" s="47">
        <f t="shared" si="21"/>
        <v>-42593</v>
      </c>
      <c r="L84" s="30">
        <f t="shared" si="22"/>
        <v>0</v>
      </c>
      <c r="M84" s="30">
        <f t="shared" si="23"/>
        <v>0</v>
      </c>
    </row>
    <row r="85" spans="1:13" x14ac:dyDescent="0.3">
      <c r="A85" s="51">
        <v>83</v>
      </c>
      <c r="F85" s="29">
        <f t="shared" si="16"/>
        <v>0</v>
      </c>
      <c r="G85" s="29">
        <f t="shared" si="17"/>
        <v>-2113650</v>
      </c>
      <c r="H85" s="65">
        <f t="shared" si="18"/>
        <v>-1484753.5211267604</v>
      </c>
      <c r="I85" s="65">
        <f t="shared" si="19"/>
        <v>-1688220</v>
      </c>
      <c r="J85" s="47">
        <f t="shared" si="20"/>
        <v>-1053825</v>
      </c>
      <c r="K85" s="47">
        <f t="shared" si="21"/>
        <v>-42593</v>
      </c>
      <c r="L85" s="30">
        <f t="shared" si="22"/>
        <v>0</v>
      </c>
      <c r="M85" s="30">
        <f t="shared" si="23"/>
        <v>0</v>
      </c>
    </row>
    <row r="86" spans="1:13" x14ac:dyDescent="0.3">
      <c r="A86" s="51">
        <v>84</v>
      </c>
      <c r="F86" s="29">
        <f t="shared" si="16"/>
        <v>0</v>
      </c>
      <c r="G86" s="29">
        <f t="shared" si="17"/>
        <v>-2113650</v>
      </c>
      <c r="H86" s="65">
        <f t="shared" si="18"/>
        <v>-1484753.5211267604</v>
      </c>
      <c r="I86" s="65">
        <f t="shared" si="19"/>
        <v>-1688220</v>
      </c>
      <c r="J86" s="47">
        <f t="shared" si="20"/>
        <v>-1053825</v>
      </c>
      <c r="K86" s="47">
        <f t="shared" si="21"/>
        <v>-42593</v>
      </c>
      <c r="L86" s="30">
        <f t="shared" si="22"/>
        <v>0</v>
      </c>
      <c r="M86" s="30">
        <f t="shared" si="23"/>
        <v>0</v>
      </c>
    </row>
    <row r="87" spans="1:13" x14ac:dyDescent="0.3">
      <c r="A87" s="51">
        <v>85</v>
      </c>
      <c r="F87" s="29">
        <f t="shared" si="16"/>
        <v>0</v>
      </c>
      <c r="G87" s="29">
        <f t="shared" si="17"/>
        <v>-2113650</v>
      </c>
      <c r="H87" s="65">
        <f t="shared" si="18"/>
        <v>-1484753.5211267604</v>
      </c>
      <c r="I87" s="65">
        <f t="shared" si="19"/>
        <v>-1688220</v>
      </c>
      <c r="J87" s="47">
        <f t="shared" si="20"/>
        <v>-1053825</v>
      </c>
      <c r="K87" s="47">
        <f t="shared" si="21"/>
        <v>-42593</v>
      </c>
      <c r="L87" s="30">
        <f t="shared" si="22"/>
        <v>0</v>
      </c>
      <c r="M87" s="30">
        <f t="shared" si="23"/>
        <v>0</v>
      </c>
    </row>
    <row r="88" spans="1:13" x14ac:dyDescent="0.3">
      <c r="A88" s="51">
        <v>86</v>
      </c>
      <c r="F88" s="29">
        <f t="shared" si="16"/>
        <v>0</v>
      </c>
      <c r="G88" s="29">
        <f t="shared" si="17"/>
        <v>-2113650</v>
      </c>
      <c r="H88" s="65">
        <f t="shared" si="18"/>
        <v>-1484753.5211267604</v>
      </c>
      <c r="I88" s="65">
        <f t="shared" si="19"/>
        <v>-1688220</v>
      </c>
      <c r="J88" s="47">
        <f t="shared" si="20"/>
        <v>-1053825</v>
      </c>
      <c r="K88" s="47">
        <f t="shared" si="21"/>
        <v>-42593</v>
      </c>
      <c r="L88" s="30">
        <f t="shared" si="22"/>
        <v>0</v>
      </c>
      <c r="M88" s="30">
        <f t="shared" si="23"/>
        <v>0</v>
      </c>
    </row>
    <row r="89" spans="1:13" x14ac:dyDescent="0.3">
      <c r="A89" s="51">
        <v>87</v>
      </c>
      <c r="F89" s="29">
        <f t="shared" si="16"/>
        <v>0</v>
      </c>
      <c r="G89" s="29">
        <f t="shared" si="17"/>
        <v>-2113650</v>
      </c>
      <c r="H89" s="65">
        <f t="shared" si="18"/>
        <v>-1484753.5211267604</v>
      </c>
      <c r="I89" s="65">
        <f t="shared" si="19"/>
        <v>-1688220</v>
      </c>
      <c r="J89" s="47">
        <f t="shared" si="20"/>
        <v>-1053825</v>
      </c>
      <c r="K89" s="47">
        <f t="shared" si="21"/>
        <v>-42593</v>
      </c>
      <c r="L89" s="30">
        <f t="shared" si="22"/>
        <v>0</v>
      </c>
      <c r="M89" s="30">
        <f t="shared" si="23"/>
        <v>0</v>
      </c>
    </row>
    <row r="90" spans="1:13" x14ac:dyDescent="0.3">
      <c r="A90" s="51">
        <v>88</v>
      </c>
      <c r="F90" s="29">
        <f t="shared" si="16"/>
        <v>0</v>
      </c>
      <c r="G90" s="29">
        <f t="shared" si="17"/>
        <v>-2113650</v>
      </c>
      <c r="H90" s="65">
        <f t="shared" si="18"/>
        <v>-1484753.5211267604</v>
      </c>
      <c r="I90" s="65">
        <f t="shared" si="19"/>
        <v>-1688220</v>
      </c>
      <c r="J90" s="47">
        <f t="shared" si="20"/>
        <v>-1053825</v>
      </c>
      <c r="K90" s="47">
        <f t="shared" si="21"/>
        <v>-42593</v>
      </c>
      <c r="L90" s="30">
        <f t="shared" si="22"/>
        <v>0</v>
      </c>
      <c r="M90" s="30">
        <f t="shared" si="23"/>
        <v>0</v>
      </c>
    </row>
    <row r="91" spans="1:13" x14ac:dyDescent="0.3">
      <c r="A91" s="51">
        <v>89</v>
      </c>
      <c r="F91" s="29">
        <f t="shared" si="16"/>
        <v>0</v>
      </c>
      <c r="G91" s="29">
        <f t="shared" si="17"/>
        <v>-2113650</v>
      </c>
      <c r="H91" s="65">
        <f t="shared" si="18"/>
        <v>-1484753.5211267604</v>
      </c>
      <c r="I91" s="65">
        <f t="shared" si="19"/>
        <v>-1688220</v>
      </c>
      <c r="J91" s="47">
        <f t="shared" si="20"/>
        <v>-1053825</v>
      </c>
      <c r="K91" s="47">
        <f t="shared" si="21"/>
        <v>-42593</v>
      </c>
      <c r="L91" s="30">
        <f t="shared" si="22"/>
        <v>0</v>
      </c>
      <c r="M91" s="30">
        <f t="shared" si="23"/>
        <v>0</v>
      </c>
    </row>
    <row r="92" spans="1:13" x14ac:dyDescent="0.3">
      <c r="A92" s="51">
        <v>90</v>
      </c>
      <c r="F92" s="29">
        <f t="shared" si="16"/>
        <v>0</v>
      </c>
      <c r="G92" s="29">
        <f t="shared" si="17"/>
        <v>-2113650</v>
      </c>
      <c r="H92" s="65">
        <f t="shared" si="18"/>
        <v>-1484753.5211267604</v>
      </c>
      <c r="I92" s="65">
        <f t="shared" si="19"/>
        <v>-1688220</v>
      </c>
      <c r="J92" s="47">
        <f t="shared" si="20"/>
        <v>-1053825</v>
      </c>
      <c r="K92" s="47">
        <f t="shared" si="21"/>
        <v>-42593</v>
      </c>
      <c r="L92" s="30">
        <f t="shared" si="22"/>
        <v>0</v>
      </c>
      <c r="M92" s="30">
        <f t="shared" si="23"/>
        <v>0</v>
      </c>
    </row>
    <row r="93" spans="1:13" x14ac:dyDescent="0.3">
      <c r="A93" s="51">
        <v>91</v>
      </c>
      <c r="F93" s="29">
        <f t="shared" si="16"/>
        <v>0</v>
      </c>
      <c r="G93" s="29">
        <f t="shared" si="17"/>
        <v>-2113650</v>
      </c>
      <c r="H93" s="65">
        <f t="shared" si="18"/>
        <v>-1484753.5211267604</v>
      </c>
      <c r="I93" s="65">
        <f t="shared" si="19"/>
        <v>-1688220</v>
      </c>
      <c r="J93" s="47">
        <f t="shared" si="20"/>
        <v>-1053825</v>
      </c>
      <c r="K93" s="47">
        <f t="shared" si="21"/>
        <v>-42593</v>
      </c>
      <c r="L93" s="30">
        <f t="shared" si="22"/>
        <v>0</v>
      </c>
      <c r="M93" s="30">
        <f t="shared" si="23"/>
        <v>0</v>
      </c>
    </row>
    <row r="94" spans="1:13" x14ac:dyDescent="0.3">
      <c r="A94" s="51">
        <v>92</v>
      </c>
      <c r="F94" s="29">
        <f t="shared" si="16"/>
        <v>0</v>
      </c>
      <c r="G94" s="29">
        <f t="shared" si="17"/>
        <v>-2113650</v>
      </c>
      <c r="H94" s="65">
        <f t="shared" si="18"/>
        <v>-1484753.5211267604</v>
      </c>
      <c r="I94" s="65">
        <f t="shared" si="19"/>
        <v>-1688220</v>
      </c>
      <c r="J94" s="47">
        <f t="shared" si="20"/>
        <v>-1053825</v>
      </c>
      <c r="K94" s="47">
        <f t="shared" si="21"/>
        <v>-42593</v>
      </c>
      <c r="L94" s="30">
        <f t="shared" si="22"/>
        <v>0</v>
      </c>
      <c r="M94" s="30">
        <f t="shared" si="23"/>
        <v>0</v>
      </c>
    </row>
    <row r="95" spans="1:13" x14ac:dyDescent="0.3">
      <c r="A95" s="51">
        <v>93</v>
      </c>
      <c r="F95" s="29">
        <f t="shared" si="16"/>
        <v>0</v>
      </c>
      <c r="G95" s="29">
        <f t="shared" si="17"/>
        <v>-2113650</v>
      </c>
      <c r="H95" s="65">
        <f t="shared" si="18"/>
        <v>-1484753.5211267604</v>
      </c>
      <c r="I95" s="65">
        <f t="shared" si="19"/>
        <v>-1688220</v>
      </c>
      <c r="J95" s="47">
        <f t="shared" si="20"/>
        <v>-1053825</v>
      </c>
      <c r="K95" s="47">
        <f t="shared" si="21"/>
        <v>-42593</v>
      </c>
      <c r="L95" s="30">
        <f t="shared" si="22"/>
        <v>0</v>
      </c>
      <c r="M95" s="30">
        <f t="shared" si="23"/>
        <v>0</v>
      </c>
    </row>
    <row r="96" spans="1:13" x14ac:dyDescent="0.3">
      <c r="A96" s="51">
        <v>94</v>
      </c>
      <c r="F96" s="29">
        <f t="shared" si="16"/>
        <v>0</v>
      </c>
      <c r="G96" s="29">
        <f t="shared" si="17"/>
        <v>-2113650</v>
      </c>
      <c r="H96" s="65">
        <f t="shared" si="18"/>
        <v>-1484753.5211267604</v>
      </c>
      <c r="I96" s="65">
        <f t="shared" si="19"/>
        <v>-1688220</v>
      </c>
      <c r="J96" s="47">
        <f t="shared" si="20"/>
        <v>-1053825</v>
      </c>
      <c r="K96" s="47">
        <f t="shared" si="21"/>
        <v>-42593</v>
      </c>
      <c r="L96" s="30">
        <f t="shared" si="22"/>
        <v>0</v>
      </c>
      <c r="M96" s="30">
        <f t="shared" si="23"/>
        <v>0</v>
      </c>
    </row>
    <row r="97" spans="1:13" x14ac:dyDescent="0.3">
      <c r="A97" s="51">
        <v>95</v>
      </c>
      <c r="F97" s="29">
        <f t="shared" si="16"/>
        <v>0</v>
      </c>
      <c r="G97" s="29">
        <f t="shared" si="17"/>
        <v>-2113650</v>
      </c>
      <c r="H97" s="65">
        <f t="shared" si="18"/>
        <v>-1484753.5211267604</v>
      </c>
      <c r="I97" s="65">
        <f t="shared" si="19"/>
        <v>-1688220</v>
      </c>
      <c r="J97" s="47">
        <f t="shared" si="20"/>
        <v>-1053825</v>
      </c>
      <c r="K97" s="47">
        <f t="shared" si="21"/>
        <v>-42593</v>
      </c>
      <c r="L97" s="30">
        <f t="shared" si="22"/>
        <v>0</v>
      </c>
      <c r="M97" s="30">
        <f t="shared" si="23"/>
        <v>0</v>
      </c>
    </row>
    <row r="98" spans="1:13" x14ac:dyDescent="0.3">
      <c r="A98" s="51">
        <v>96</v>
      </c>
      <c r="F98" s="29">
        <f t="shared" si="16"/>
        <v>0</v>
      </c>
      <c r="G98" s="29">
        <f t="shared" si="17"/>
        <v>-2113650</v>
      </c>
      <c r="H98" s="65">
        <f t="shared" si="18"/>
        <v>-1484753.5211267604</v>
      </c>
      <c r="I98" s="65">
        <f t="shared" si="19"/>
        <v>-1688220</v>
      </c>
      <c r="J98" s="47">
        <f t="shared" si="20"/>
        <v>-1053825</v>
      </c>
      <c r="K98" s="47">
        <f t="shared" si="21"/>
        <v>-42593</v>
      </c>
      <c r="L98" s="30">
        <f t="shared" si="22"/>
        <v>0</v>
      </c>
      <c r="M98" s="30">
        <f t="shared" si="23"/>
        <v>0</v>
      </c>
    </row>
    <row r="99" spans="1:13" x14ac:dyDescent="0.3">
      <c r="A99" s="51">
        <v>97</v>
      </c>
      <c r="F99" s="29">
        <f t="shared" si="16"/>
        <v>0</v>
      </c>
      <c r="G99" s="29">
        <f t="shared" si="17"/>
        <v>-2113650</v>
      </c>
      <c r="H99" s="65">
        <f t="shared" si="18"/>
        <v>-1484753.5211267604</v>
      </c>
      <c r="I99" s="65">
        <f t="shared" si="19"/>
        <v>-1688220</v>
      </c>
      <c r="J99" s="47">
        <f t="shared" si="20"/>
        <v>-1053825</v>
      </c>
      <c r="K99" s="47">
        <f t="shared" si="21"/>
        <v>-42593</v>
      </c>
      <c r="L99" s="30">
        <f t="shared" si="22"/>
        <v>0</v>
      </c>
      <c r="M99" s="30">
        <f t="shared" si="23"/>
        <v>0</v>
      </c>
    </row>
    <row r="100" spans="1:13" x14ac:dyDescent="0.3">
      <c r="A100" s="51">
        <v>98</v>
      </c>
      <c r="F100" s="29">
        <f t="shared" si="16"/>
        <v>0</v>
      </c>
      <c r="G100" s="29">
        <f t="shared" si="17"/>
        <v>-2113650</v>
      </c>
      <c r="H100" s="65">
        <f t="shared" si="18"/>
        <v>-1484753.5211267604</v>
      </c>
      <c r="I100" s="65">
        <f t="shared" si="19"/>
        <v>-1688220</v>
      </c>
      <c r="J100" s="47">
        <f t="shared" si="20"/>
        <v>-1053825</v>
      </c>
      <c r="K100" s="47">
        <f t="shared" si="21"/>
        <v>-42593</v>
      </c>
      <c r="L100" s="30">
        <f t="shared" si="22"/>
        <v>0</v>
      </c>
      <c r="M100" s="30">
        <f t="shared" si="23"/>
        <v>0</v>
      </c>
    </row>
    <row r="101" spans="1:13" x14ac:dyDescent="0.3">
      <c r="A101" s="51">
        <v>99</v>
      </c>
      <c r="F101" s="29">
        <f t="shared" si="16"/>
        <v>0</v>
      </c>
      <c r="G101" s="29">
        <f t="shared" si="17"/>
        <v>-2113650</v>
      </c>
      <c r="H101" s="65">
        <f t="shared" si="18"/>
        <v>-1484753.5211267604</v>
      </c>
      <c r="I101" s="65">
        <f t="shared" si="19"/>
        <v>-1688220</v>
      </c>
      <c r="J101" s="47">
        <f t="shared" si="20"/>
        <v>-1053825</v>
      </c>
      <c r="K101" s="47">
        <f t="shared" si="21"/>
        <v>-42593</v>
      </c>
      <c r="L101" s="30">
        <f t="shared" si="22"/>
        <v>0</v>
      </c>
      <c r="M101" s="30">
        <f t="shared" si="23"/>
        <v>0</v>
      </c>
    </row>
    <row r="102" spans="1:13" x14ac:dyDescent="0.3">
      <c r="A102" s="51">
        <v>100</v>
      </c>
      <c r="F102" s="29">
        <f t="shared" si="16"/>
        <v>0</v>
      </c>
      <c r="G102" s="29">
        <f t="shared" si="17"/>
        <v>-2113650</v>
      </c>
      <c r="H102" s="65">
        <f t="shared" si="18"/>
        <v>-1484753.5211267604</v>
      </c>
      <c r="I102" s="65">
        <f t="shared" si="19"/>
        <v>-1688220</v>
      </c>
      <c r="J102" s="47">
        <f t="shared" si="20"/>
        <v>-1053825</v>
      </c>
      <c r="K102" s="47">
        <f t="shared" si="21"/>
        <v>-42593</v>
      </c>
      <c r="L102" s="30">
        <f t="shared" si="22"/>
        <v>0</v>
      </c>
      <c r="M102" s="30">
        <f t="shared" si="23"/>
        <v>0</v>
      </c>
    </row>
    <row r="103" spans="1:13" x14ac:dyDescent="0.3">
      <c r="A103" s="51">
        <v>101</v>
      </c>
      <c r="F103" s="29">
        <f t="shared" si="16"/>
        <v>0</v>
      </c>
      <c r="G103" s="29">
        <f t="shared" si="17"/>
        <v>-2113650</v>
      </c>
      <c r="H103" s="65">
        <f t="shared" si="18"/>
        <v>-1484753.5211267604</v>
      </c>
      <c r="I103" s="65">
        <f t="shared" si="19"/>
        <v>-1688220</v>
      </c>
      <c r="J103" s="47">
        <f t="shared" si="20"/>
        <v>-1053825</v>
      </c>
      <c r="K103" s="47">
        <f t="shared" si="21"/>
        <v>-42593</v>
      </c>
      <c r="L103" s="30">
        <f t="shared" si="22"/>
        <v>0</v>
      </c>
      <c r="M103" s="30">
        <f t="shared" si="23"/>
        <v>0</v>
      </c>
    </row>
    <row r="104" spans="1:13" x14ac:dyDescent="0.3">
      <c r="A104" s="51">
        <v>102</v>
      </c>
      <c r="F104" s="29">
        <f t="shared" si="16"/>
        <v>0</v>
      </c>
      <c r="G104" s="29">
        <f t="shared" si="17"/>
        <v>-2113650</v>
      </c>
      <c r="H104" s="65">
        <f t="shared" si="18"/>
        <v>-1484753.5211267604</v>
      </c>
      <c r="I104" s="65">
        <f t="shared" si="19"/>
        <v>-1688220</v>
      </c>
      <c r="J104" s="47">
        <f t="shared" si="20"/>
        <v>-1053825</v>
      </c>
      <c r="K104" s="47">
        <f t="shared" si="21"/>
        <v>-42593</v>
      </c>
      <c r="L104" s="30">
        <f t="shared" si="22"/>
        <v>0</v>
      </c>
      <c r="M104" s="30">
        <f t="shared" si="23"/>
        <v>0</v>
      </c>
    </row>
    <row r="105" spans="1:13" x14ac:dyDescent="0.3">
      <c r="A105" s="51">
        <v>103</v>
      </c>
      <c r="F105" s="29">
        <f t="shared" si="16"/>
        <v>0</v>
      </c>
      <c r="G105" s="29">
        <f t="shared" si="17"/>
        <v>-2113650</v>
      </c>
      <c r="H105" s="65">
        <f t="shared" si="18"/>
        <v>-1484753.5211267604</v>
      </c>
      <c r="I105" s="65">
        <f t="shared" si="19"/>
        <v>-1688220</v>
      </c>
      <c r="J105" s="47">
        <f t="shared" si="20"/>
        <v>-1053825</v>
      </c>
      <c r="K105" s="47">
        <f t="shared" si="21"/>
        <v>-42593</v>
      </c>
      <c r="L105" s="30">
        <f t="shared" si="22"/>
        <v>0</v>
      </c>
      <c r="M105" s="30">
        <f t="shared" si="23"/>
        <v>0</v>
      </c>
    </row>
    <row r="106" spans="1:13" x14ac:dyDescent="0.3">
      <c r="A106" s="51">
        <v>104</v>
      </c>
      <c r="F106" s="29">
        <f t="shared" si="16"/>
        <v>0</v>
      </c>
      <c r="G106" s="29">
        <f t="shared" si="17"/>
        <v>-2113650</v>
      </c>
      <c r="H106" s="65">
        <f t="shared" si="18"/>
        <v>-1484753.5211267604</v>
      </c>
      <c r="I106" s="65">
        <f t="shared" si="19"/>
        <v>-1688220</v>
      </c>
      <c r="J106" s="47">
        <f t="shared" si="20"/>
        <v>-1053825</v>
      </c>
      <c r="K106" s="47">
        <f t="shared" si="21"/>
        <v>-42593</v>
      </c>
      <c r="L106" s="30">
        <f t="shared" si="22"/>
        <v>0</v>
      </c>
      <c r="M106" s="30">
        <f t="shared" si="23"/>
        <v>0</v>
      </c>
    </row>
    <row r="107" spans="1:13" x14ac:dyDescent="0.3">
      <c r="A107" s="51">
        <v>105</v>
      </c>
      <c r="F107" s="29">
        <f t="shared" si="16"/>
        <v>0</v>
      </c>
      <c r="G107" s="29">
        <f t="shared" si="17"/>
        <v>-2113650</v>
      </c>
      <c r="H107" s="65">
        <f t="shared" si="18"/>
        <v>-1484753.5211267604</v>
      </c>
      <c r="I107" s="65">
        <f t="shared" si="19"/>
        <v>-1688220</v>
      </c>
      <c r="J107" s="47">
        <f t="shared" si="20"/>
        <v>-1053825</v>
      </c>
      <c r="K107" s="47">
        <f t="shared" si="21"/>
        <v>-42593</v>
      </c>
      <c r="L107" s="30">
        <f t="shared" si="22"/>
        <v>0</v>
      </c>
      <c r="M107" s="30">
        <f t="shared" si="23"/>
        <v>0</v>
      </c>
    </row>
    <row r="108" spans="1:13" x14ac:dyDescent="0.3">
      <c r="A108" s="51">
        <v>106</v>
      </c>
      <c r="F108" s="29">
        <f t="shared" si="16"/>
        <v>0</v>
      </c>
      <c r="G108" s="29">
        <f t="shared" si="17"/>
        <v>-2113650</v>
      </c>
      <c r="H108" s="65">
        <f t="shared" si="18"/>
        <v>-1484753.5211267604</v>
      </c>
      <c r="I108" s="65">
        <f t="shared" si="19"/>
        <v>-1688220</v>
      </c>
      <c r="J108" s="47">
        <f t="shared" si="20"/>
        <v>-1053825</v>
      </c>
      <c r="K108" s="47">
        <f t="shared" si="21"/>
        <v>-42593</v>
      </c>
      <c r="L108" s="30">
        <f t="shared" si="22"/>
        <v>0</v>
      </c>
      <c r="M108" s="30">
        <f t="shared" si="23"/>
        <v>0</v>
      </c>
    </row>
    <row r="109" spans="1:13" x14ac:dyDescent="0.3">
      <c r="A109" s="51">
        <v>107</v>
      </c>
      <c r="F109" s="29">
        <f t="shared" si="16"/>
        <v>0</v>
      </c>
      <c r="G109" s="29">
        <f t="shared" si="17"/>
        <v>-2113650</v>
      </c>
      <c r="H109" s="65">
        <f t="shared" si="18"/>
        <v>-1484753.5211267604</v>
      </c>
      <c r="I109" s="65">
        <f t="shared" si="19"/>
        <v>-1688220</v>
      </c>
      <c r="J109" s="47">
        <f t="shared" si="20"/>
        <v>-1053825</v>
      </c>
      <c r="K109" s="47">
        <f t="shared" si="21"/>
        <v>-42593</v>
      </c>
      <c r="L109" s="30">
        <f t="shared" si="22"/>
        <v>0</v>
      </c>
      <c r="M109" s="30">
        <f t="shared" si="23"/>
        <v>0</v>
      </c>
    </row>
    <row r="110" spans="1:13" x14ac:dyDescent="0.3">
      <c r="A110" s="51">
        <v>108</v>
      </c>
      <c r="F110" s="29">
        <f t="shared" si="16"/>
        <v>0</v>
      </c>
      <c r="G110" s="29">
        <f t="shared" si="17"/>
        <v>-2113650</v>
      </c>
      <c r="H110" s="65">
        <f t="shared" si="18"/>
        <v>-1484753.5211267604</v>
      </c>
      <c r="I110" s="65">
        <f t="shared" si="19"/>
        <v>-1688220</v>
      </c>
      <c r="J110" s="47">
        <f t="shared" si="20"/>
        <v>-1053825</v>
      </c>
      <c r="K110" s="47">
        <f t="shared" si="21"/>
        <v>-42593</v>
      </c>
      <c r="L110" s="30">
        <f t="shared" si="22"/>
        <v>0</v>
      </c>
      <c r="M110" s="30">
        <f t="shared" si="23"/>
        <v>0</v>
      </c>
    </row>
    <row r="111" spans="1:13" x14ac:dyDescent="0.3">
      <c r="A111" s="51">
        <v>109</v>
      </c>
      <c r="F111" s="29">
        <f t="shared" si="16"/>
        <v>0</v>
      </c>
      <c r="G111" s="29">
        <f t="shared" si="17"/>
        <v>-2113650</v>
      </c>
      <c r="H111" s="65">
        <f t="shared" si="18"/>
        <v>-1484753.5211267604</v>
      </c>
      <c r="I111" s="65">
        <f t="shared" si="19"/>
        <v>-1688220</v>
      </c>
      <c r="J111" s="47">
        <f t="shared" si="20"/>
        <v>-1053825</v>
      </c>
      <c r="K111" s="47">
        <f t="shared" si="21"/>
        <v>-42593</v>
      </c>
      <c r="L111" s="30">
        <f t="shared" si="22"/>
        <v>0</v>
      </c>
      <c r="M111" s="30">
        <f t="shared" si="23"/>
        <v>0</v>
      </c>
    </row>
    <row r="112" spans="1:13" x14ac:dyDescent="0.3">
      <c r="A112" s="51">
        <v>110</v>
      </c>
      <c r="F112" s="29">
        <f t="shared" si="16"/>
        <v>0</v>
      </c>
      <c r="G112" s="29">
        <f t="shared" si="17"/>
        <v>-2113650</v>
      </c>
      <c r="H112" s="65">
        <f t="shared" si="18"/>
        <v>-1484753.5211267604</v>
      </c>
      <c r="I112" s="65">
        <f t="shared" si="19"/>
        <v>-1688220</v>
      </c>
      <c r="J112" s="47">
        <f t="shared" si="20"/>
        <v>-1053825</v>
      </c>
      <c r="K112" s="47">
        <f t="shared" si="21"/>
        <v>-42593</v>
      </c>
      <c r="L112" s="30">
        <f t="shared" si="22"/>
        <v>0</v>
      </c>
      <c r="M112" s="30">
        <f t="shared" si="23"/>
        <v>0</v>
      </c>
    </row>
    <row r="113" spans="1:13" x14ac:dyDescent="0.3">
      <c r="A113" s="51">
        <v>111</v>
      </c>
      <c r="F113" s="29">
        <f t="shared" si="16"/>
        <v>0</v>
      </c>
      <c r="G113" s="29">
        <f t="shared" si="17"/>
        <v>-2113650</v>
      </c>
      <c r="H113" s="65">
        <f t="shared" si="18"/>
        <v>-1484753.5211267604</v>
      </c>
      <c r="I113" s="65">
        <f t="shared" si="19"/>
        <v>-1688220</v>
      </c>
      <c r="J113" s="47">
        <f t="shared" si="20"/>
        <v>-1053825</v>
      </c>
      <c r="K113" s="47">
        <f t="shared" si="21"/>
        <v>-42593</v>
      </c>
      <c r="L113" s="30">
        <f t="shared" si="22"/>
        <v>0</v>
      </c>
      <c r="M113" s="30">
        <f t="shared" si="23"/>
        <v>0</v>
      </c>
    </row>
    <row r="114" spans="1:13" x14ac:dyDescent="0.3">
      <c r="A114" s="51">
        <v>112</v>
      </c>
      <c r="F114" s="29">
        <f t="shared" si="16"/>
        <v>0</v>
      </c>
      <c r="G114" s="29">
        <f t="shared" si="17"/>
        <v>-2113650</v>
      </c>
      <c r="H114" s="65">
        <f t="shared" si="18"/>
        <v>-1484753.5211267604</v>
      </c>
      <c r="I114" s="65">
        <f t="shared" si="19"/>
        <v>-1688220</v>
      </c>
      <c r="J114" s="47">
        <f t="shared" si="20"/>
        <v>-1053825</v>
      </c>
      <c r="K114" s="47">
        <f t="shared" si="21"/>
        <v>-42593</v>
      </c>
      <c r="L114" s="30">
        <f t="shared" si="22"/>
        <v>0</v>
      </c>
      <c r="M114" s="30">
        <f t="shared" si="23"/>
        <v>0</v>
      </c>
    </row>
    <row r="115" spans="1:13" x14ac:dyDescent="0.3">
      <c r="A115" s="51">
        <v>113</v>
      </c>
      <c r="F115" s="29">
        <f t="shared" si="16"/>
        <v>0</v>
      </c>
      <c r="G115" s="29">
        <f t="shared" si="17"/>
        <v>-2113650</v>
      </c>
      <c r="H115" s="65">
        <f t="shared" si="18"/>
        <v>-1484753.5211267604</v>
      </c>
      <c r="I115" s="65">
        <f t="shared" si="19"/>
        <v>-1688220</v>
      </c>
      <c r="J115" s="47">
        <f t="shared" si="20"/>
        <v>-1053825</v>
      </c>
      <c r="K115" s="47">
        <f t="shared" si="21"/>
        <v>-42593</v>
      </c>
      <c r="L115" s="30">
        <f t="shared" si="22"/>
        <v>0</v>
      </c>
      <c r="M115" s="30">
        <f t="shared" si="23"/>
        <v>0</v>
      </c>
    </row>
    <row r="116" spans="1:13" x14ac:dyDescent="0.3">
      <c r="A116" s="51">
        <v>114</v>
      </c>
      <c r="F116" s="29">
        <f t="shared" si="16"/>
        <v>0</v>
      </c>
      <c r="G116" s="29">
        <f t="shared" si="17"/>
        <v>-2113650</v>
      </c>
      <c r="H116" s="65">
        <f t="shared" si="18"/>
        <v>-1484753.5211267604</v>
      </c>
      <c r="I116" s="65">
        <f t="shared" si="19"/>
        <v>-1688220</v>
      </c>
      <c r="J116" s="47">
        <f t="shared" si="20"/>
        <v>-1053825</v>
      </c>
      <c r="K116" s="47">
        <f t="shared" si="21"/>
        <v>-42593</v>
      </c>
      <c r="L116" s="30">
        <f t="shared" si="22"/>
        <v>0</v>
      </c>
      <c r="M116" s="30">
        <f t="shared" si="23"/>
        <v>0</v>
      </c>
    </row>
    <row r="117" spans="1:13" x14ac:dyDescent="0.3">
      <c r="A117" s="51">
        <v>115</v>
      </c>
      <c r="F117" s="29">
        <f t="shared" si="16"/>
        <v>0</v>
      </c>
      <c r="G117" s="29">
        <f t="shared" si="17"/>
        <v>-2113650</v>
      </c>
      <c r="H117" s="65">
        <f t="shared" si="18"/>
        <v>-1484753.5211267604</v>
      </c>
      <c r="I117" s="65">
        <f t="shared" si="19"/>
        <v>-1688220</v>
      </c>
      <c r="J117" s="47">
        <f t="shared" si="20"/>
        <v>-1053825</v>
      </c>
      <c r="K117" s="47">
        <f t="shared" si="21"/>
        <v>-42593</v>
      </c>
      <c r="L117" s="30">
        <f t="shared" si="22"/>
        <v>0</v>
      </c>
      <c r="M117" s="30">
        <f t="shared" si="23"/>
        <v>0</v>
      </c>
    </row>
    <row r="118" spans="1:13" x14ac:dyDescent="0.3">
      <c r="A118" s="51">
        <v>116</v>
      </c>
      <c r="F118" s="29">
        <f t="shared" si="16"/>
        <v>0</v>
      </c>
      <c r="G118" s="29">
        <f t="shared" si="17"/>
        <v>-2113650</v>
      </c>
      <c r="H118" s="65">
        <f t="shared" si="18"/>
        <v>-1484753.5211267604</v>
      </c>
      <c r="I118" s="65">
        <f t="shared" si="19"/>
        <v>-1688220</v>
      </c>
      <c r="J118" s="47">
        <f t="shared" si="20"/>
        <v>-1053825</v>
      </c>
      <c r="K118" s="47">
        <f t="shared" si="21"/>
        <v>-42593</v>
      </c>
      <c r="L118" s="30">
        <f t="shared" si="22"/>
        <v>0</v>
      </c>
      <c r="M118" s="30">
        <f t="shared" si="23"/>
        <v>0</v>
      </c>
    </row>
    <row r="119" spans="1:13" x14ac:dyDescent="0.3">
      <c r="A119" s="51">
        <v>117</v>
      </c>
      <c r="F119" s="29">
        <f t="shared" si="16"/>
        <v>0</v>
      </c>
      <c r="G119" s="29">
        <f t="shared" si="17"/>
        <v>-2113650</v>
      </c>
      <c r="H119" s="65">
        <f t="shared" si="18"/>
        <v>-1484753.5211267604</v>
      </c>
      <c r="I119" s="65">
        <f t="shared" si="19"/>
        <v>-1688220</v>
      </c>
      <c r="J119" s="47">
        <f t="shared" si="20"/>
        <v>-1053825</v>
      </c>
      <c r="K119" s="47">
        <f t="shared" si="21"/>
        <v>-42593</v>
      </c>
      <c r="L119" s="30">
        <f t="shared" si="22"/>
        <v>0</v>
      </c>
      <c r="M119" s="30">
        <f t="shared" si="23"/>
        <v>0</v>
      </c>
    </row>
    <row r="120" spans="1:13" x14ac:dyDescent="0.3">
      <c r="A120" s="51">
        <v>118</v>
      </c>
      <c r="F120" s="29">
        <f t="shared" si="16"/>
        <v>0</v>
      </c>
      <c r="G120" s="29">
        <f t="shared" si="17"/>
        <v>-2113650</v>
      </c>
      <c r="H120" s="65">
        <f t="shared" si="18"/>
        <v>-1484753.5211267604</v>
      </c>
      <c r="I120" s="65">
        <f t="shared" si="19"/>
        <v>-1688220</v>
      </c>
      <c r="J120" s="47">
        <f t="shared" si="20"/>
        <v>-1053825</v>
      </c>
      <c r="K120" s="47">
        <f t="shared" si="21"/>
        <v>-42593</v>
      </c>
      <c r="L120" s="30">
        <f t="shared" si="22"/>
        <v>0</v>
      </c>
      <c r="M120" s="30">
        <f t="shared" si="23"/>
        <v>0</v>
      </c>
    </row>
    <row r="121" spans="1:13" x14ac:dyDescent="0.3">
      <c r="A121" s="51">
        <v>119</v>
      </c>
      <c r="F121" s="29">
        <f t="shared" si="16"/>
        <v>0</v>
      </c>
      <c r="G121" s="29">
        <f t="shared" si="17"/>
        <v>-2113650</v>
      </c>
      <c r="H121" s="65">
        <f t="shared" si="18"/>
        <v>-1484753.5211267604</v>
      </c>
      <c r="I121" s="65">
        <f t="shared" si="19"/>
        <v>-1688220</v>
      </c>
      <c r="J121" s="47">
        <f t="shared" si="20"/>
        <v>-1053825</v>
      </c>
      <c r="K121" s="47">
        <f t="shared" si="21"/>
        <v>-42593</v>
      </c>
      <c r="L121" s="30">
        <f t="shared" si="22"/>
        <v>0</v>
      </c>
      <c r="M121" s="30">
        <f t="shared" si="23"/>
        <v>0</v>
      </c>
    </row>
    <row r="122" spans="1:13" x14ac:dyDescent="0.3">
      <c r="A122" s="51">
        <v>120</v>
      </c>
      <c r="F122" s="29">
        <f t="shared" si="16"/>
        <v>0</v>
      </c>
      <c r="G122" s="29">
        <f t="shared" si="17"/>
        <v>-2113650</v>
      </c>
      <c r="H122" s="65">
        <f t="shared" si="18"/>
        <v>-1484753.5211267604</v>
      </c>
      <c r="I122" s="65">
        <f t="shared" si="19"/>
        <v>-1688220</v>
      </c>
      <c r="J122" s="47">
        <f t="shared" si="20"/>
        <v>-1053825</v>
      </c>
      <c r="K122" s="47">
        <f t="shared" si="21"/>
        <v>-42593</v>
      </c>
      <c r="L122" s="30">
        <f t="shared" si="22"/>
        <v>0</v>
      </c>
      <c r="M122" s="30">
        <f t="shared" si="23"/>
        <v>0</v>
      </c>
    </row>
    <row r="123" spans="1:13" x14ac:dyDescent="0.3">
      <c r="A123" s="51">
        <v>121</v>
      </c>
      <c r="F123" s="29">
        <f t="shared" si="16"/>
        <v>0</v>
      </c>
      <c r="G123" s="29">
        <f t="shared" si="17"/>
        <v>-2113650</v>
      </c>
      <c r="H123" s="65">
        <f t="shared" si="18"/>
        <v>-1484753.5211267604</v>
      </c>
      <c r="I123" s="65">
        <f t="shared" si="19"/>
        <v>-1688220</v>
      </c>
      <c r="J123" s="47">
        <f t="shared" si="20"/>
        <v>-1053825</v>
      </c>
      <c r="K123" s="47">
        <f t="shared" si="21"/>
        <v>-42593</v>
      </c>
      <c r="L123" s="30">
        <f t="shared" si="22"/>
        <v>0</v>
      </c>
      <c r="M123" s="30">
        <f t="shared" si="23"/>
        <v>0</v>
      </c>
    </row>
    <row r="124" spans="1:13" x14ac:dyDescent="0.3">
      <c r="A124" s="51">
        <v>122</v>
      </c>
      <c r="F124" s="29">
        <f t="shared" si="16"/>
        <v>0</v>
      </c>
      <c r="G124" s="29">
        <f t="shared" si="17"/>
        <v>-2113650</v>
      </c>
      <c r="H124" s="65">
        <f t="shared" si="18"/>
        <v>-1484753.5211267604</v>
      </c>
      <c r="I124" s="65">
        <f t="shared" si="19"/>
        <v>-1688220</v>
      </c>
      <c r="J124" s="47">
        <f t="shared" si="20"/>
        <v>-1053825</v>
      </c>
      <c r="K124" s="47">
        <f t="shared" si="21"/>
        <v>-42593</v>
      </c>
      <c r="L124" s="30">
        <f t="shared" si="22"/>
        <v>0</v>
      </c>
      <c r="M124" s="30">
        <f t="shared" si="23"/>
        <v>0</v>
      </c>
    </row>
    <row r="125" spans="1:13" x14ac:dyDescent="0.3">
      <c r="A125" s="51">
        <v>123</v>
      </c>
      <c r="F125" s="29">
        <f t="shared" si="16"/>
        <v>0</v>
      </c>
      <c r="G125" s="29">
        <f t="shared" si="17"/>
        <v>-2113650</v>
      </c>
      <c r="H125" s="65">
        <f t="shared" si="18"/>
        <v>-1484753.5211267604</v>
      </c>
      <c r="I125" s="65">
        <f t="shared" si="19"/>
        <v>-1688220</v>
      </c>
      <c r="J125" s="47">
        <f t="shared" si="20"/>
        <v>-1053825</v>
      </c>
      <c r="K125" s="47">
        <f t="shared" si="21"/>
        <v>-42593</v>
      </c>
      <c r="L125" s="30">
        <f t="shared" si="22"/>
        <v>0</v>
      </c>
      <c r="M125" s="30">
        <f t="shared" si="23"/>
        <v>0</v>
      </c>
    </row>
    <row r="126" spans="1:13" x14ac:dyDescent="0.3">
      <c r="A126" s="51">
        <v>124</v>
      </c>
      <c r="F126" s="29">
        <f t="shared" si="16"/>
        <v>0</v>
      </c>
      <c r="G126" s="29">
        <f t="shared" si="17"/>
        <v>-2113650</v>
      </c>
      <c r="H126" s="65">
        <f t="shared" si="18"/>
        <v>-1484753.5211267604</v>
      </c>
      <c r="I126" s="65">
        <f t="shared" si="19"/>
        <v>-1688220</v>
      </c>
      <c r="J126" s="47">
        <f t="shared" si="20"/>
        <v>-1053825</v>
      </c>
      <c r="K126" s="47">
        <f t="shared" si="21"/>
        <v>-42593</v>
      </c>
      <c r="L126" s="30">
        <f t="shared" si="22"/>
        <v>0</v>
      </c>
      <c r="M126" s="30">
        <f t="shared" si="23"/>
        <v>0</v>
      </c>
    </row>
    <row r="127" spans="1:13" x14ac:dyDescent="0.3">
      <c r="A127" s="51">
        <v>125</v>
      </c>
      <c r="F127" s="29">
        <f t="shared" si="16"/>
        <v>0</v>
      </c>
      <c r="G127" s="29">
        <f t="shared" si="17"/>
        <v>-2113650</v>
      </c>
      <c r="H127" s="65">
        <f t="shared" si="18"/>
        <v>-1484753.5211267604</v>
      </c>
      <c r="I127" s="65">
        <f t="shared" si="19"/>
        <v>-1688220</v>
      </c>
      <c r="J127" s="47">
        <f t="shared" si="20"/>
        <v>-1053825</v>
      </c>
      <c r="K127" s="47">
        <f t="shared" si="21"/>
        <v>-42593</v>
      </c>
      <c r="L127" s="30">
        <f t="shared" si="22"/>
        <v>0</v>
      </c>
      <c r="M127" s="30">
        <f t="shared" si="23"/>
        <v>0</v>
      </c>
    </row>
    <row r="128" spans="1:13" x14ac:dyDescent="0.3">
      <c r="A128" s="51">
        <v>126</v>
      </c>
      <c r="F128" s="29">
        <f t="shared" si="16"/>
        <v>0</v>
      </c>
      <c r="G128" s="29">
        <f t="shared" si="17"/>
        <v>-2113650</v>
      </c>
      <c r="H128" s="65">
        <f t="shared" si="18"/>
        <v>-1484753.5211267604</v>
      </c>
      <c r="I128" s="65">
        <f t="shared" si="19"/>
        <v>-1688220</v>
      </c>
      <c r="J128" s="47">
        <f t="shared" si="20"/>
        <v>-1053825</v>
      </c>
      <c r="K128" s="47">
        <f t="shared" si="21"/>
        <v>-42593</v>
      </c>
      <c r="L128" s="30">
        <f t="shared" si="22"/>
        <v>0</v>
      </c>
      <c r="M128" s="30">
        <f t="shared" si="23"/>
        <v>0</v>
      </c>
    </row>
    <row r="129" spans="1:13" x14ac:dyDescent="0.3">
      <c r="A129" s="51">
        <v>127</v>
      </c>
      <c r="F129" s="29">
        <f t="shared" si="16"/>
        <v>0</v>
      </c>
      <c r="G129" s="29">
        <f t="shared" si="17"/>
        <v>-2113650</v>
      </c>
      <c r="H129" s="65">
        <f t="shared" si="18"/>
        <v>-1484753.5211267604</v>
      </c>
      <c r="I129" s="65">
        <f t="shared" si="19"/>
        <v>-1688220</v>
      </c>
      <c r="J129" s="47">
        <f t="shared" si="20"/>
        <v>-1053825</v>
      </c>
      <c r="K129" s="47">
        <f t="shared" si="21"/>
        <v>-42593</v>
      </c>
      <c r="L129" s="30">
        <f t="shared" si="22"/>
        <v>0</v>
      </c>
      <c r="M129" s="30">
        <f t="shared" si="23"/>
        <v>0</v>
      </c>
    </row>
    <row r="130" spans="1:13" x14ac:dyDescent="0.3">
      <c r="A130" s="51">
        <v>128</v>
      </c>
      <c r="F130" s="29">
        <f t="shared" si="16"/>
        <v>0</v>
      </c>
      <c r="G130" s="29">
        <f t="shared" si="17"/>
        <v>-2113650</v>
      </c>
      <c r="H130" s="65">
        <f t="shared" si="18"/>
        <v>-1484753.5211267604</v>
      </c>
      <c r="I130" s="65">
        <f t="shared" si="19"/>
        <v>-1688220</v>
      </c>
      <c r="J130" s="47">
        <f t="shared" si="20"/>
        <v>-1053825</v>
      </c>
      <c r="K130" s="47">
        <f t="shared" si="21"/>
        <v>-42593</v>
      </c>
      <c r="L130" s="30">
        <f t="shared" si="22"/>
        <v>0</v>
      </c>
      <c r="M130" s="30">
        <f t="shared" si="23"/>
        <v>0</v>
      </c>
    </row>
    <row r="131" spans="1:13" x14ac:dyDescent="0.3">
      <c r="A131" s="51">
        <v>129</v>
      </c>
      <c r="F131" s="29">
        <f t="shared" si="16"/>
        <v>0</v>
      </c>
      <c r="G131" s="29">
        <f t="shared" si="17"/>
        <v>-2113650</v>
      </c>
      <c r="H131" s="65">
        <f t="shared" si="18"/>
        <v>-1484753.5211267604</v>
      </c>
      <c r="I131" s="65">
        <f t="shared" si="19"/>
        <v>-1688220</v>
      </c>
      <c r="J131" s="47">
        <f t="shared" si="20"/>
        <v>-1053825</v>
      </c>
      <c r="K131" s="47">
        <f t="shared" si="21"/>
        <v>-42593</v>
      </c>
      <c r="L131" s="30">
        <f t="shared" si="22"/>
        <v>0</v>
      </c>
      <c r="M131" s="30">
        <f t="shared" si="23"/>
        <v>0</v>
      </c>
    </row>
    <row r="132" spans="1:13" x14ac:dyDescent="0.3">
      <c r="A132" s="51">
        <v>130</v>
      </c>
      <c r="F132" s="29">
        <f t="shared" si="16"/>
        <v>0</v>
      </c>
      <c r="G132" s="29">
        <f t="shared" si="17"/>
        <v>-2113650</v>
      </c>
      <c r="H132" s="65">
        <f t="shared" si="18"/>
        <v>-1484753.5211267604</v>
      </c>
      <c r="I132" s="65">
        <f t="shared" si="19"/>
        <v>-1688220</v>
      </c>
      <c r="J132" s="47">
        <f t="shared" si="20"/>
        <v>-1053825</v>
      </c>
      <c r="K132" s="47">
        <f t="shared" si="21"/>
        <v>-42593</v>
      </c>
      <c r="L132" s="30">
        <f t="shared" si="22"/>
        <v>0</v>
      </c>
      <c r="M132" s="30">
        <f t="shared" si="23"/>
        <v>0</v>
      </c>
    </row>
    <row r="133" spans="1:13" x14ac:dyDescent="0.3">
      <c r="A133" s="51">
        <v>131</v>
      </c>
      <c r="F133" s="29">
        <f t="shared" si="16"/>
        <v>0</v>
      </c>
      <c r="G133" s="29">
        <f t="shared" si="17"/>
        <v>-2113650</v>
      </c>
      <c r="H133" s="65">
        <f t="shared" si="18"/>
        <v>-1484753.5211267604</v>
      </c>
      <c r="I133" s="65">
        <f t="shared" si="19"/>
        <v>-1688220</v>
      </c>
      <c r="J133" s="47">
        <f t="shared" si="20"/>
        <v>-1053825</v>
      </c>
      <c r="K133" s="47">
        <f t="shared" si="21"/>
        <v>-42593</v>
      </c>
      <c r="L133" s="30">
        <f t="shared" si="22"/>
        <v>0</v>
      </c>
      <c r="M133" s="30">
        <f t="shared" si="23"/>
        <v>0</v>
      </c>
    </row>
    <row r="134" spans="1:13" x14ac:dyDescent="0.3">
      <c r="A134" s="51">
        <v>132</v>
      </c>
      <c r="F134" s="29">
        <f t="shared" si="16"/>
        <v>0</v>
      </c>
      <c r="G134" s="29">
        <f t="shared" si="17"/>
        <v>-2113650</v>
      </c>
      <c r="H134" s="65">
        <f t="shared" si="18"/>
        <v>-1484753.5211267604</v>
      </c>
      <c r="I134" s="65">
        <f t="shared" si="19"/>
        <v>-1688220</v>
      </c>
      <c r="J134" s="47">
        <f t="shared" si="20"/>
        <v>-1053825</v>
      </c>
      <c r="K134" s="47">
        <f t="shared" si="21"/>
        <v>-42593</v>
      </c>
      <c r="L134" s="30">
        <f t="shared" si="22"/>
        <v>0</v>
      </c>
      <c r="M134" s="30">
        <f t="shared" si="23"/>
        <v>0</v>
      </c>
    </row>
    <row r="135" spans="1:13" x14ac:dyDescent="0.3">
      <c r="A135" s="51">
        <v>133</v>
      </c>
      <c r="F135" s="29">
        <f t="shared" si="16"/>
        <v>0</v>
      </c>
      <c r="G135" s="29">
        <f t="shared" si="17"/>
        <v>-2113650</v>
      </c>
      <c r="H135" s="65">
        <f t="shared" si="18"/>
        <v>-1484753.5211267604</v>
      </c>
      <c r="I135" s="65">
        <f t="shared" si="19"/>
        <v>-1688220</v>
      </c>
      <c r="J135" s="47">
        <f t="shared" si="20"/>
        <v>-1053825</v>
      </c>
      <c r="K135" s="47">
        <f t="shared" si="21"/>
        <v>-42593</v>
      </c>
      <c r="L135" s="30">
        <f t="shared" si="22"/>
        <v>0</v>
      </c>
      <c r="M135" s="30">
        <f t="shared" si="23"/>
        <v>0</v>
      </c>
    </row>
    <row r="136" spans="1:13" x14ac:dyDescent="0.3">
      <c r="A136" s="51">
        <v>134</v>
      </c>
      <c r="F136" s="29">
        <f t="shared" si="16"/>
        <v>0</v>
      </c>
      <c r="G136" s="29">
        <f t="shared" si="17"/>
        <v>-2113650</v>
      </c>
      <c r="H136" s="65">
        <f t="shared" si="18"/>
        <v>-1484753.5211267604</v>
      </c>
      <c r="I136" s="65">
        <f t="shared" si="19"/>
        <v>-1688220</v>
      </c>
      <c r="J136" s="47">
        <f t="shared" si="20"/>
        <v>-1053825</v>
      </c>
      <c r="K136" s="47">
        <f t="shared" si="21"/>
        <v>-42593</v>
      </c>
      <c r="L136" s="30">
        <f t="shared" si="22"/>
        <v>0</v>
      </c>
      <c r="M136" s="30">
        <f t="shared" si="23"/>
        <v>0</v>
      </c>
    </row>
    <row r="137" spans="1:13" x14ac:dyDescent="0.3">
      <c r="A137" s="51">
        <v>135</v>
      </c>
      <c r="F137" s="29">
        <f t="shared" ref="F137:F200" si="24">-D137</f>
        <v>0</v>
      </c>
      <c r="G137" s="29">
        <f t="shared" ref="G137:G200" si="25">K137*$R$9+$R$10</f>
        <v>-2113650</v>
      </c>
      <c r="H137" s="65">
        <f t="shared" ref="H137:H200" si="26">K137*$Q$9+$Q$10</f>
        <v>-1484753.5211267604</v>
      </c>
      <c r="I137" s="65">
        <f t="shared" ref="I137:I200" si="27">K137*$S$9+$S$10</f>
        <v>-1688220</v>
      </c>
      <c r="J137" s="47">
        <f t="shared" ref="J137:J200" si="28">K137*$T$9+$T$10</f>
        <v>-1053825</v>
      </c>
      <c r="K137" s="47">
        <f t="shared" ref="K137:K200" si="29">B137-$Q$11</f>
        <v>-42593</v>
      </c>
      <c r="L137" s="30">
        <f t="shared" ref="L137:L200" si="30">IF(K138=0,0,G138-G137)</f>
        <v>0</v>
      </c>
      <c r="M137" s="30">
        <f t="shared" ref="M137:M200" si="31">IF(K138=0,0,H138-H137)</f>
        <v>0</v>
      </c>
    </row>
    <row r="138" spans="1:13" x14ac:dyDescent="0.3">
      <c r="A138" s="51">
        <v>136</v>
      </c>
      <c r="F138" s="29">
        <f t="shared" si="24"/>
        <v>0</v>
      </c>
      <c r="G138" s="29">
        <f t="shared" si="25"/>
        <v>-2113650</v>
      </c>
      <c r="H138" s="65">
        <f t="shared" si="26"/>
        <v>-1484753.5211267604</v>
      </c>
      <c r="I138" s="65">
        <f t="shared" si="27"/>
        <v>-1688220</v>
      </c>
      <c r="J138" s="47">
        <f t="shared" si="28"/>
        <v>-1053825</v>
      </c>
      <c r="K138" s="47">
        <f t="shared" si="29"/>
        <v>-42593</v>
      </c>
      <c r="L138" s="30">
        <f t="shared" si="30"/>
        <v>0</v>
      </c>
      <c r="M138" s="30">
        <f t="shared" si="31"/>
        <v>0</v>
      </c>
    </row>
    <row r="139" spans="1:13" x14ac:dyDescent="0.3">
      <c r="A139" s="51">
        <v>137</v>
      </c>
      <c r="F139" s="29">
        <f t="shared" si="24"/>
        <v>0</v>
      </c>
      <c r="G139" s="29">
        <f t="shared" si="25"/>
        <v>-2113650</v>
      </c>
      <c r="H139" s="65">
        <f t="shared" si="26"/>
        <v>-1484753.5211267604</v>
      </c>
      <c r="I139" s="65">
        <f t="shared" si="27"/>
        <v>-1688220</v>
      </c>
      <c r="J139" s="47">
        <f t="shared" si="28"/>
        <v>-1053825</v>
      </c>
      <c r="K139" s="47">
        <f t="shared" si="29"/>
        <v>-42593</v>
      </c>
      <c r="L139" s="30">
        <f t="shared" si="30"/>
        <v>0</v>
      </c>
      <c r="M139" s="30">
        <f t="shared" si="31"/>
        <v>0</v>
      </c>
    </row>
    <row r="140" spans="1:13" x14ac:dyDescent="0.3">
      <c r="A140" s="51">
        <v>138</v>
      </c>
      <c r="C140" s="27"/>
      <c r="F140" s="29">
        <f t="shared" si="24"/>
        <v>0</v>
      </c>
      <c r="G140" s="29">
        <f t="shared" si="25"/>
        <v>-2113650</v>
      </c>
      <c r="H140" s="65">
        <f t="shared" si="26"/>
        <v>-1484753.5211267604</v>
      </c>
      <c r="I140" s="65">
        <f t="shared" si="27"/>
        <v>-1688220</v>
      </c>
      <c r="J140" s="47">
        <f t="shared" si="28"/>
        <v>-1053825</v>
      </c>
      <c r="K140" s="47">
        <f t="shared" si="29"/>
        <v>-42593</v>
      </c>
      <c r="L140" s="30">
        <f t="shared" si="30"/>
        <v>0</v>
      </c>
      <c r="M140" s="30">
        <f t="shared" si="31"/>
        <v>0</v>
      </c>
    </row>
    <row r="141" spans="1:13" x14ac:dyDescent="0.3">
      <c r="A141" s="51">
        <v>139</v>
      </c>
      <c r="F141" s="29">
        <f t="shared" si="24"/>
        <v>0</v>
      </c>
      <c r="G141" s="29">
        <f t="shared" si="25"/>
        <v>-2113650</v>
      </c>
      <c r="H141" s="65">
        <f t="shared" si="26"/>
        <v>-1484753.5211267604</v>
      </c>
      <c r="I141" s="65">
        <f t="shared" si="27"/>
        <v>-1688220</v>
      </c>
      <c r="J141" s="47">
        <f t="shared" si="28"/>
        <v>-1053825</v>
      </c>
      <c r="K141" s="47">
        <f t="shared" si="29"/>
        <v>-42593</v>
      </c>
      <c r="L141" s="30">
        <f t="shared" si="30"/>
        <v>0</v>
      </c>
      <c r="M141" s="30">
        <f t="shared" si="31"/>
        <v>0</v>
      </c>
    </row>
    <row r="142" spans="1:13" x14ac:dyDescent="0.3">
      <c r="A142" s="51">
        <v>140</v>
      </c>
      <c r="C142" s="61"/>
      <c r="F142" s="29">
        <f t="shared" si="24"/>
        <v>0</v>
      </c>
      <c r="G142" s="29">
        <f t="shared" si="25"/>
        <v>-2113650</v>
      </c>
      <c r="H142" s="65">
        <f t="shared" si="26"/>
        <v>-1484753.5211267604</v>
      </c>
      <c r="I142" s="65">
        <f t="shared" si="27"/>
        <v>-1688220</v>
      </c>
      <c r="J142" s="47">
        <f t="shared" si="28"/>
        <v>-1053825</v>
      </c>
      <c r="K142" s="47">
        <f t="shared" si="29"/>
        <v>-42593</v>
      </c>
      <c r="L142" s="30">
        <f t="shared" si="30"/>
        <v>0</v>
      </c>
      <c r="M142" s="30">
        <f t="shared" si="31"/>
        <v>0</v>
      </c>
    </row>
    <row r="143" spans="1:13" x14ac:dyDescent="0.3">
      <c r="A143" s="51">
        <v>141</v>
      </c>
      <c r="F143" s="29">
        <f t="shared" si="24"/>
        <v>0</v>
      </c>
      <c r="G143" s="29">
        <f t="shared" si="25"/>
        <v>-2113650</v>
      </c>
      <c r="H143" s="65">
        <f t="shared" si="26"/>
        <v>-1484753.5211267604</v>
      </c>
      <c r="I143" s="65">
        <f t="shared" si="27"/>
        <v>-1688220</v>
      </c>
      <c r="J143" s="47">
        <f t="shared" si="28"/>
        <v>-1053825</v>
      </c>
      <c r="K143" s="47">
        <f t="shared" si="29"/>
        <v>-42593</v>
      </c>
      <c r="L143" s="30">
        <f t="shared" si="30"/>
        <v>0</v>
      </c>
      <c r="M143" s="30">
        <f t="shared" si="31"/>
        <v>0</v>
      </c>
    </row>
    <row r="144" spans="1:13" x14ac:dyDescent="0.3">
      <c r="A144" s="51">
        <v>142</v>
      </c>
      <c r="F144" s="29">
        <f t="shared" si="24"/>
        <v>0</v>
      </c>
      <c r="G144" s="29">
        <f t="shared" si="25"/>
        <v>-2113650</v>
      </c>
      <c r="H144" s="65">
        <f t="shared" si="26"/>
        <v>-1484753.5211267604</v>
      </c>
      <c r="I144" s="65">
        <f t="shared" si="27"/>
        <v>-1688220</v>
      </c>
      <c r="J144" s="47">
        <f t="shared" si="28"/>
        <v>-1053825</v>
      </c>
      <c r="K144" s="47">
        <f t="shared" si="29"/>
        <v>-42593</v>
      </c>
      <c r="L144" s="30">
        <f t="shared" si="30"/>
        <v>0</v>
      </c>
      <c r="M144" s="30">
        <f t="shared" si="31"/>
        <v>0</v>
      </c>
    </row>
    <row r="145" spans="1:13" x14ac:dyDescent="0.3">
      <c r="A145" s="51">
        <v>143</v>
      </c>
      <c r="F145" s="29">
        <f t="shared" si="24"/>
        <v>0</v>
      </c>
      <c r="G145" s="29">
        <f t="shared" si="25"/>
        <v>-2113650</v>
      </c>
      <c r="H145" s="65">
        <f t="shared" si="26"/>
        <v>-1484753.5211267604</v>
      </c>
      <c r="I145" s="65">
        <f t="shared" si="27"/>
        <v>-1688220</v>
      </c>
      <c r="J145" s="47">
        <f t="shared" si="28"/>
        <v>-1053825</v>
      </c>
      <c r="K145" s="47">
        <f t="shared" si="29"/>
        <v>-42593</v>
      </c>
      <c r="L145" s="30">
        <f t="shared" si="30"/>
        <v>0</v>
      </c>
      <c r="M145" s="30">
        <f t="shared" si="31"/>
        <v>0</v>
      </c>
    </row>
    <row r="146" spans="1:13" x14ac:dyDescent="0.3">
      <c r="A146" s="51">
        <v>144</v>
      </c>
      <c r="F146" s="29">
        <f t="shared" si="24"/>
        <v>0</v>
      </c>
      <c r="G146" s="29">
        <f t="shared" si="25"/>
        <v>-2113650</v>
      </c>
      <c r="H146" s="65">
        <f t="shared" si="26"/>
        <v>-1484753.5211267604</v>
      </c>
      <c r="I146" s="65">
        <f t="shared" si="27"/>
        <v>-1688220</v>
      </c>
      <c r="J146" s="47">
        <f t="shared" si="28"/>
        <v>-1053825</v>
      </c>
      <c r="K146" s="47">
        <f t="shared" si="29"/>
        <v>-42593</v>
      </c>
      <c r="L146" s="30">
        <f t="shared" si="30"/>
        <v>0</v>
      </c>
      <c r="M146" s="30">
        <f t="shared" si="31"/>
        <v>0</v>
      </c>
    </row>
    <row r="147" spans="1:13" x14ac:dyDescent="0.3">
      <c r="A147" s="51">
        <v>145</v>
      </c>
      <c r="F147" s="29">
        <f t="shared" si="24"/>
        <v>0</v>
      </c>
      <c r="G147" s="29">
        <f t="shared" si="25"/>
        <v>-2113650</v>
      </c>
      <c r="H147" s="65">
        <f t="shared" si="26"/>
        <v>-1484753.5211267604</v>
      </c>
      <c r="I147" s="65">
        <f t="shared" si="27"/>
        <v>-1688220</v>
      </c>
      <c r="J147" s="47">
        <f t="shared" si="28"/>
        <v>-1053825</v>
      </c>
      <c r="K147" s="47">
        <f t="shared" si="29"/>
        <v>-42593</v>
      </c>
      <c r="L147" s="30">
        <f t="shared" si="30"/>
        <v>0</v>
      </c>
      <c r="M147" s="30">
        <f t="shared" si="31"/>
        <v>0</v>
      </c>
    </row>
    <row r="148" spans="1:13" x14ac:dyDescent="0.3">
      <c r="A148" s="51">
        <v>146</v>
      </c>
      <c r="F148" s="29">
        <f t="shared" si="24"/>
        <v>0</v>
      </c>
      <c r="G148" s="29">
        <f t="shared" si="25"/>
        <v>-2113650</v>
      </c>
      <c r="H148" s="65">
        <f t="shared" si="26"/>
        <v>-1484753.5211267604</v>
      </c>
      <c r="I148" s="65">
        <f t="shared" si="27"/>
        <v>-1688220</v>
      </c>
      <c r="J148" s="47">
        <f t="shared" si="28"/>
        <v>-1053825</v>
      </c>
      <c r="K148" s="47">
        <f t="shared" si="29"/>
        <v>-42593</v>
      </c>
      <c r="L148" s="30">
        <f t="shared" si="30"/>
        <v>0</v>
      </c>
      <c r="M148" s="30">
        <f t="shared" si="31"/>
        <v>0</v>
      </c>
    </row>
    <row r="149" spans="1:13" x14ac:dyDescent="0.3">
      <c r="A149" s="51">
        <v>147</v>
      </c>
      <c r="F149" s="29">
        <f t="shared" si="24"/>
        <v>0</v>
      </c>
      <c r="G149" s="29">
        <f t="shared" si="25"/>
        <v>-2113650</v>
      </c>
      <c r="H149" s="65">
        <f t="shared" si="26"/>
        <v>-1484753.5211267604</v>
      </c>
      <c r="I149" s="65">
        <f t="shared" si="27"/>
        <v>-1688220</v>
      </c>
      <c r="J149" s="47">
        <f t="shared" si="28"/>
        <v>-1053825</v>
      </c>
      <c r="K149" s="47">
        <f t="shared" si="29"/>
        <v>-42593</v>
      </c>
      <c r="L149" s="30">
        <f t="shared" si="30"/>
        <v>0</v>
      </c>
      <c r="M149" s="30">
        <f t="shared" si="31"/>
        <v>0</v>
      </c>
    </row>
    <row r="150" spans="1:13" x14ac:dyDescent="0.3">
      <c r="A150" s="51">
        <v>148</v>
      </c>
      <c r="F150" s="29">
        <f t="shared" si="24"/>
        <v>0</v>
      </c>
      <c r="G150" s="29">
        <f t="shared" si="25"/>
        <v>-2113650</v>
      </c>
      <c r="H150" s="65">
        <f t="shared" si="26"/>
        <v>-1484753.5211267604</v>
      </c>
      <c r="I150" s="65">
        <f t="shared" si="27"/>
        <v>-1688220</v>
      </c>
      <c r="J150" s="47">
        <f t="shared" si="28"/>
        <v>-1053825</v>
      </c>
      <c r="K150" s="47">
        <f t="shared" si="29"/>
        <v>-42593</v>
      </c>
      <c r="L150" s="30">
        <f t="shared" si="30"/>
        <v>0</v>
      </c>
      <c r="M150" s="30">
        <f t="shared" si="31"/>
        <v>0</v>
      </c>
    </row>
    <row r="151" spans="1:13" x14ac:dyDescent="0.3">
      <c r="A151" s="51">
        <v>149</v>
      </c>
      <c r="F151" s="29">
        <f t="shared" si="24"/>
        <v>0</v>
      </c>
      <c r="G151" s="29">
        <f t="shared" si="25"/>
        <v>-2113650</v>
      </c>
      <c r="H151" s="65">
        <f t="shared" si="26"/>
        <v>-1484753.5211267604</v>
      </c>
      <c r="I151" s="65">
        <f t="shared" si="27"/>
        <v>-1688220</v>
      </c>
      <c r="J151" s="47">
        <f t="shared" si="28"/>
        <v>-1053825</v>
      </c>
      <c r="K151" s="47">
        <f t="shared" si="29"/>
        <v>-42593</v>
      </c>
      <c r="L151" s="30">
        <f t="shared" si="30"/>
        <v>0</v>
      </c>
      <c r="M151" s="30">
        <f t="shared" si="31"/>
        <v>0</v>
      </c>
    </row>
    <row r="152" spans="1:13" x14ac:dyDescent="0.3">
      <c r="A152" s="51">
        <v>150</v>
      </c>
      <c r="F152" s="29">
        <f t="shared" si="24"/>
        <v>0</v>
      </c>
      <c r="G152" s="29">
        <f t="shared" si="25"/>
        <v>-2113650</v>
      </c>
      <c r="H152" s="65">
        <f t="shared" si="26"/>
        <v>-1484753.5211267604</v>
      </c>
      <c r="I152" s="65">
        <f t="shared" si="27"/>
        <v>-1688220</v>
      </c>
      <c r="J152" s="47">
        <f t="shared" si="28"/>
        <v>-1053825</v>
      </c>
      <c r="K152" s="47">
        <f t="shared" si="29"/>
        <v>-42593</v>
      </c>
      <c r="L152" s="30">
        <f t="shared" si="30"/>
        <v>0</v>
      </c>
      <c r="M152" s="30">
        <f t="shared" si="31"/>
        <v>0</v>
      </c>
    </row>
    <row r="153" spans="1:13" x14ac:dyDescent="0.3">
      <c r="A153" s="51">
        <v>151</v>
      </c>
      <c r="F153" s="29">
        <f t="shared" si="24"/>
        <v>0</v>
      </c>
      <c r="G153" s="29">
        <f t="shared" si="25"/>
        <v>-2113650</v>
      </c>
      <c r="H153" s="65">
        <f t="shared" si="26"/>
        <v>-1484753.5211267604</v>
      </c>
      <c r="I153" s="65">
        <f t="shared" si="27"/>
        <v>-1688220</v>
      </c>
      <c r="J153" s="47">
        <f t="shared" si="28"/>
        <v>-1053825</v>
      </c>
      <c r="K153" s="47">
        <f t="shared" si="29"/>
        <v>-42593</v>
      </c>
      <c r="L153" s="30">
        <f t="shared" si="30"/>
        <v>0</v>
      </c>
      <c r="M153" s="30">
        <f t="shared" si="31"/>
        <v>0</v>
      </c>
    </row>
    <row r="154" spans="1:13" x14ac:dyDescent="0.3">
      <c r="A154" s="51">
        <v>152</v>
      </c>
      <c r="C154" s="96"/>
      <c r="F154" s="29">
        <f t="shared" si="24"/>
        <v>0</v>
      </c>
      <c r="G154" s="29">
        <f t="shared" si="25"/>
        <v>-2113650</v>
      </c>
      <c r="H154" s="65">
        <f t="shared" si="26"/>
        <v>-1484753.5211267604</v>
      </c>
      <c r="I154" s="65">
        <f t="shared" si="27"/>
        <v>-1688220</v>
      </c>
      <c r="J154" s="47">
        <f t="shared" si="28"/>
        <v>-1053825</v>
      </c>
      <c r="K154" s="47">
        <f t="shared" si="29"/>
        <v>-42593</v>
      </c>
      <c r="L154" s="30">
        <f t="shared" si="30"/>
        <v>0</v>
      </c>
      <c r="M154" s="30">
        <f t="shared" si="31"/>
        <v>0</v>
      </c>
    </row>
    <row r="155" spans="1:13" x14ac:dyDescent="0.3">
      <c r="A155" s="51">
        <v>153</v>
      </c>
      <c r="F155" s="29">
        <f t="shared" si="24"/>
        <v>0</v>
      </c>
      <c r="G155" s="29">
        <f t="shared" si="25"/>
        <v>-2113650</v>
      </c>
      <c r="H155" s="65">
        <f t="shared" si="26"/>
        <v>-1484753.5211267604</v>
      </c>
      <c r="I155" s="65">
        <f t="shared" si="27"/>
        <v>-1688220</v>
      </c>
      <c r="J155" s="47">
        <f t="shared" si="28"/>
        <v>-1053825</v>
      </c>
      <c r="K155" s="47">
        <f t="shared" si="29"/>
        <v>-42593</v>
      </c>
      <c r="L155" s="30">
        <f t="shared" si="30"/>
        <v>0</v>
      </c>
      <c r="M155" s="30">
        <f t="shared" si="31"/>
        <v>0</v>
      </c>
    </row>
    <row r="156" spans="1:13" x14ac:dyDescent="0.3">
      <c r="A156" s="51">
        <v>154</v>
      </c>
      <c r="F156" s="29">
        <f t="shared" si="24"/>
        <v>0</v>
      </c>
      <c r="G156" s="29">
        <f t="shared" si="25"/>
        <v>-2113650</v>
      </c>
      <c r="H156" s="65">
        <f t="shared" si="26"/>
        <v>-1484753.5211267604</v>
      </c>
      <c r="I156" s="65">
        <f t="shared" si="27"/>
        <v>-1688220</v>
      </c>
      <c r="J156" s="47">
        <f t="shared" si="28"/>
        <v>-1053825</v>
      </c>
      <c r="K156" s="47">
        <f t="shared" si="29"/>
        <v>-42593</v>
      </c>
      <c r="L156" s="30">
        <f t="shared" si="30"/>
        <v>0</v>
      </c>
      <c r="M156" s="30">
        <f t="shared" si="31"/>
        <v>0</v>
      </c>
    </row>
    <row r="157" spans="1:13" x14ac:dyDescent="0.3">
      <c r="A157" s="51">
        <v>155</v>
      </c>
      <c r="F157" s="29">
        <f t="shared" si="24"/>
        <v>0</v>
      </c>
      <c r="G157" s="29">
        <f t="shared" si="25"/>
        <v>-2113650</v>
      </c>
      <c r="H157" s="65">
        <f t="shared" si="26"/>
        <v>-1484753.5211267604</v>
      </c>
      <c r="I157" s="65">
        <f t="shared" si="27"/>
        <v>-1688220</v>
      </c>
      <c r="J157" s="47">
        <f t="shared" si="28"/>
        <v>-1053825</v>
      </c>
      <c r="K157" s="47">
        <f t="shared" si="29"/>
        <v>-42593</v>
      </c>
      <c r="L157" s="30">
        <f t="shared" si="30"/>
        <v>0</v>
      </c>
      <c r="M157" s="30">
        <f t="shared" si="31"/>
        <v>0</v>
      </c>
    </row>
    <row r="158" spans="1:13" x14ac:dyDescent="0.3">
      <c r="A158" s="51">
        <v>156</v>
      </c>
      <c r="F158" s="29">
        <f t="shared" si="24"/>
        <v>0</v>
      </c>
      <c r="G158" s="29">
        <f t="shared" si="25"/>
        <v>-2113650</v>
      </c>
      <c r="H158" s="65">
        <f t="shared" si="26"/>
        <v>-1484753.5211267604</v>
      </c>
      <c r="I158" s="65">
        <f t="shared" si="27"/>
        <v>-1688220</v>
      </c>
      <c r="J158" s="47">
        <f t="shared" si="28"/>
        <v>-1053825</v>
      </c>
      <c r="K158" s="47">
        <f t="shared" si="29"/>
        <v>-42593</v>
      </c>
      <c r="L158" s="30">
        <f t="shared" si="30"/>
        <v>0</v>
      </c>
      <c r="M158" s="30">
        <f t="shared" si="31"/>
        <v>0</v>
      </c>
    </row>
    <row r="159" spans="1:13" x14ac:dyDescent="0.3">
      <c r="A159" s="51">
        <v>157</v>
      </c>
      <c r="F159" s="29">
        <f t="shared" si="24"/>
        <v>0</v>
      </c>
      <c r="G159" s="29">
        <f t="shared" si="25"/>
        <v>-2113650</v>
      </c>
      <c r="H159" s="65">
        <f t="shared" si="26"/>
        <v>-1484753.5211267604</v>
      </c>
      <c r="I159" s="65">
        <f t="shared" si="27"/>
        <v>-1688220</v>
      </c>
      <c r="J159" s="47">
        <f t="shared" si="28"/>
        <v>-1053825</v>
      </c>
      <c r="K159" s="47">
        <f t="shared" si="29"/>
        <v>-42593</v>
      </c>
      <c r="L159" s="30">
        <f t="shared" si="30"/>
        <v>0</v>
      </c>
      <c r="M159" s="30">
        <f t="shared" si="31"/>
        <v>0</v>
      </c>
    </row>
    <row r="160" spans="1:13" x14ac:dyDescent="0.3">
      <c r="A160" s="51">
        <v>158</v>
      </c>
      <c r="F160" s="29">
        <f t="shared" si="24"/>
        <v>0</v>
      </c>
      <c r="G160" s="29">
        <f t="shared" si="25"/>
        <v>-2113650</v>
      </c>
      <c r="H160" s="65">
        <f t="shared" si="26"/>
        <v>-1484753.5211267604</v>
      </c>
      <c r="I160" s="65">
        <f t="shared" si="27"/>
        <v>-1688220</v>
      </c>
      <c r="J160" s="47">
        <f t="shared" si="28"/>
        <v>-1053825</v>
      </c>
      <c r="K160" s="47">
        <f t="shared" si="29"/>
        <v>-42593</v>
      </c>
      <c r="L160" s="30">
        <f t="shared" si="30"/>
        <v>0</v>
      </c>
      <c r="M160" s="30">
        <f t="shared" si="31"/>
        <v>0</v>
      </c>
    </row>
    <row r="161" spans="1:13" x14ac:dyDescent="0.3">
      <c r="A161" s="51">
        <v>159</v>
      </c>
      <c r="F161" s="29">
        <f t="shared" si="24"/>
        <v>0</v>
      </c>
      <c r="G161" s="29">
        <f t="shared" si="25"/>
        <v>-2113650</v>
      </c>
      <c r="H161" s="65">
        <f t="shared" si="26"/>
        <v>-1484753.5211267604</v>
      </c>
      <c r="I161" s="65">
        <f t="shared" si="27"/>
        <v>-1688220</v>
      </c>
      <c r="J161" s="47">
        <f t="shared" si="28"/>
        <v>-1053825</v>
      </c>
      <c r="K161" s="47">
        <f t="shared" si="29"/>
        <v>-42593</v>
      </c>
      <c r="L161" s="30">
        <f t="shared" si="30"/>
        <v>0</v>
      </c>
      <c r="M161" s="30">
        <f t="shared" si="31"/>
        <v>0</v>
      </c>
    </row>
    <row r="162" spans="1:13" x14ac:dyDescent="0.3">
      <c r="A162" s="51">
        <v>160</v>
      </c>
      <c r="F162" s="29">
        <f t="shared" si="24"/>
        <v>0</v>
      </c>
      <c r="G162" s="29">
        <f t="shared" si="25"/>
        <v>-2113650</v>
      </c>
      <c r="H162" s="65">
        <f t="shared" si="26"/>
        <v>-1484753.5211267604</v>
      </c>
      <c r="I162" s="65">
        <f t="shared" si="27"/>
        <v>-1688220</v>
      </c>
      <c r="J162" s="47">
        <f t="shared" si="28"/>
        <v>-1053825</v>
      </c>
      <c r="K162" s="47">
        <f t="shared" si="29"/>
        <v>-42593</v>
      </c>
      <c r="L162" s="30">
        <f t="shared" si="30"/>
        <v>0</v>
      </c>
      <c r="M162" s="30">
        <f t="shared" si="31"/>
        <v>0</v>
      </c>
    </row>
    <row r="163" spans="1:13" x14ac:dyDescent="0.3">
      <c r="A163" s="51">
        <v>161</v>
      </c>
      <c r="F163" s="29">
        <f t="shared" si="24"/>
        <v>0</v>
      </c>
      <c r="G163" s="29">
        <f t="shared" si="25"/>
        <v>-2113650</v>
      </c>
      <c r="H163" s="65">
        <f t="shared" si="26"/>
        <v>-1484753.5211267604</v>
      </c>
      <c r="I163" s="65">
        <f t="shared" si="27"/>
        <v>-1688220</v>
      </c>
      <c r="J163" s="47">
        <f t="shared" si="28"/>
        <v>-1053825</v>
      </c>
      <c r="K163" s="47">
        <f t="shared" si="29"/>
        <v>-42593</v>
      </c>
      <c r="L163" s="30">
        <f t="shared" si="30"/>
        <v>0</v>
      </c>
      <c r="M163" s="30">
        <f t="shared" si="31"/>
        <v>0</v>
      </c>
    </row>
    <row r="164" spans="1:13" x14ac:dyDescent="0.3">
      <c r="A164" s="51">
        <v>162</v>
      </c>
      <c r="F164" s="29">
        <f t="shared" si="24"/>
        <v>0</v>
      </c>
      <c r="G164" s="29">
        <f t="shared" si="25"/>
        <v>-2113650</v>
      </c>
      <c r="H164" s="65">
        <f t="shared" si="26"/>
        <v>-1484753.5211267604</v>
      </c>
      <c r="I164" s="65">
        <f t="shared" si="27"/>
        <v>-1688220</v>
      </c>
      <c r="J164" s="47">
        <f t="shared" si="28"/>
        <v>-1053825</v>
      </c>
      <c r="K164" s="47">
        <f t="shared" si="29"/>
        <v>-42593</v>
      </c>
      <c r="L164" s="30">
        <f t="shared" si="30"/>
        <v>0</v>
      </c>
      <c r="M164" s="30">
        <f t="shared" si="31"/>
        <v>0</v>
      </c>
    </row>
    <row r="165" spans="1:13" x14ac:dyDescent="0.3">
      <c r="A165" s="51">
        <v>163</v>
      </c>
      <c r="F165" s="29">
        <f t="shared" si="24"/>
        <v>0</v>
      </c>
      <c r="G165" s="29">
        <f t="shared" si="25"/>
        <v>-2113650</v>
      </c>
      <c r="H165" s="65">
        <f t="shared" si="26"/>
        <v>-1484753.5211267604</v>
      </c>
      <c r="I165" s="65">
        <f t="shared" si="27"/>
        <v>-1688220</v>
      </c>
      <c r="J165" s="47">
        <f t="shared" si="28"/>
        <v>-1053825</v>
      </c>
      <c r="K165" s="47">
        <f t="shared" si="29"/>
        <v>-42593</v>
      </c>
      <c r="L165" s="30">
        <f t="shared" si="30"/>
        <v>0</v>
      </c>
      <c r="M165" s="30">
        <f t="shared" si="31"/>
        <v>0</v>
      </c>
    </row>
    <row r="166" spans="1:13" x14ac:dyDescent="0.3">
      <c r="A166" s="51">
        <v>164</v>
      </c>
      <c r="F166" s="29">
        <f t="shared" si="24"/>
        <v>0</v>
      </c>
      <c r="G166" s="29">
        <f t="shared" si="25"/>
        <v>-2113650</v>
      </c>
      <c r="H166" s="65">
        <f t="shared" si="26"/>
        <v>-1484753.5211267604</v>
      </c>
      <c r="I166" s="65">
        <f t="shared" si="27"/>
        <v>-1688220</v>
      </c>
      <c r="J166" s="47">
        <f t="shared" si="28"/>
        <v>-1053825</v>
      </c>
      <c r="K166" s="47">
        <f t="shared" si="29"/>
        <v>-42593</v>
      </c>
      <c r="L166" s="30">
        <f t="shared" si="30"/>
        <v>0</v>
      </c>
      <c r="M166" s="30">
        <f t="shared" si="31"/>
        <v>0</v>
      </c>
    </row>
    <row r="167" spans="1:13" x14ac:dyDescent="0.3">
      <c r="A167" s="51">
        <v>165</v>
      </c>
      <c r="F167" s="29">
        <f t="shared" si="24"/>
        <v>0</v>
      </c>
      <c r="G167" s="29">
        <f t="shared" si="25"/>
        <v>-2113650</v>
      </c>
      <c r="H167" s="65">
        <f t="shared" si="26"/>
        <v>-1484753.5211267604</v>
      </c>
      <c r="I167" s="65">
        <f t="shared" si="27"/>
        <v>-1688220</v>
      </c>
      <c r="J167" s="47">
        <f t="shared" si="28"/>
        <v>-1053825</v>
      </c>
      <c r="K167" s="47">
        <f t="shared" si="29"/>
        <v>-42593</v>
      </c>
      <c r="L167" s="30">
        <f t="shared" si="30"/>
        <v>0</v>
      </c>
      <c r="M167" s="30">
        <f t="shared" si="31"/>
        <v>0</v>
      </c>
    </row>
    <row r="168" spans="1:13" x14ac:dyDescent="0.3">
      <c r="A168" s="51">
        <v>166</v>
      </c>
      <c r="F168" s="29">
        <f t="shared" si="24"/>
        <v>0</v>
      </c>
      <c r="G168" s="29">
        <f t="shared" si="25"/>
        <v>-2113650</v>
      </c>
      <c r="H168" s="65">
        <f t="shared" si="26"/>
        <v>-1484753.5211267604</v>
      </c>
      <c r="I168" s="65">
        <f t="shared" si="27"/>
        <v>-1688220</v>
      </c>
      <c r="J168" s="47">
        <f t="shared" si="28"/>
        <v>-1053825</v>
      </c>
      <c r="K168" s="47">
        <f t="shared" si="29"/>
        <v>-42593</v>
      </c>
      <c r="L168" s="30">
        <f t="shared" si="30"/>
        <v>0</v>
      </c>
      <c r="M168" s="30">
        <f t="shared" si="31"/>
        <v>0</v>
      </c>
    </row>
    <row r="169" spans="1:13" x14ac:dyDescent="0.3">
      <c r="A169" s="51">
        <v>167</v>
      </c>
      <c r="F169" s="29">
        <f t="shared" si="24"/>
        <v>0</v>
      </c>
      <c r="G169" s="29">
        <f t="shared" si="25"/>
        <v>-2113650</v>
      </c>
      <c r="H169" s="65">
        <f t="shared" si="26"/>
        <v>-1484753.5211267604</v>
      </c>
      <c r="I169" s="65">
        <f t="shared" si="27"/>
        <v>-1688220</v>
      </c>
      <c r="J169" s="47">
        <f t="shared" si="28"/>
        <v>-1053825</v>
      </c>
      <c r="K169" s="47">
        <f t="shared" si="29"/>
        <v>-42593</v>
      </c>
      <c r="L169" s="30">
        <f t="shared" si="30"/>
        <v>0</v>
      </c>
      <c r="M169" s="30">
        <f t="shared" si="31"/>
        <v>0</v>
      </c>
    </row>
    <row r="170" spans="1:13" x14ac:dyDescent="0.3">
      <c r="A170" s="51">
        <v>168</v>
      </c>
      <c r="F170" s="29">
        <f t="shared" si="24"/>
        <v>0</v>
      </c>
      <c r="G170" s="29">
        <f t="shared" si="25"/>
        <v>-2113650</v>
      </c>
      <c r="H170" s="65">
        <f t="shared" si="26"/>
        <v>-1484753.5211267604</v>
      </c>
      <c r="I170" s="65">
        <f t="shared" si="27"/>
        <v>-1688220</v>
      </c>
      <c r="J170" s="47">
        <f t="shared" si="28"/>
        <v>-1053825</v>
      </c>
      <c r="K170" s="47">
        <f t="shared" si="29"/>
        <v>-42593</v>
      </c>
      <c r="L170" s="30">
        <f t="shared" si="30"/>
        <v>0</v>
      </c>
      <c r="M170" s="30">
        <f t="shared" si="31"/>
        <v>0</v>
      </c>
    </row>
    <row r="171" spans="1:13" x14ac:dyDescent="0.3">
      <c r="A171" s="51">
        <v>169</v>
      </c>
      <c r="F171" s="29">
        <f t="shared" si="24"/>
        <v>0</v>
      </c>
      <c r="G171" s="29">
        <f t="shared" si="25"/>
        <v>-2113650</v>
      </c>
      <c r="H171" s="65">
        <f t="shared" si="26"/>
        <v>-1484753.5211267604</v>
      </c>
      <c r="I171" s="65">
        <f t="shared" si="27"/>
        <v>-1688220</v>
      </c>
      <c r="J171" s="47">
        <f t="shared" si="28"/>
        <v>-1053825</v>
      </c>
      <c r="K171" s="47">
        <f t="shared" si="29"/>
        <v>-42593</v>
      </c>
      <c r="L171" s="30">
        <f t="shared" si="30"/>
        <v>0</v>
      </c>
      <c r="M171" s="30">
        <f t="shared" si="31"/>
        <v>0</v>
      </c>
    </row>
    <row r="172" spans="1:13" x14ac:dyDescent="0.3">
      <c r="A172" s="51">
        <v>170</v>
      </c>
      <c r="F172" s="29">
        <f t="shared" si="24"/>
        <v>0</v>
      </c>
      <c r="G172" s="29">
        <f t="shared" si="25"/>
        <v>-2113650</v>
      </c>
      <c r="H172" s="65">
        <f t="shared" si="26"/>
        <v>-1484753.5211267604</v>
      </c>
      <c r="I172" s="65">
        <f t="shared" si="27"/>
        <v>-1688220</v>
      </c>
      <c r="J172" s="47">
        <f t="shared" si="28"/>
        <v>-1053825</v>
      </c>
      <c r="K172" s="47">
        <f t="shared" si="29"/>
        <v>-42593</v>
      </c>
      <c r="L172" s="30">
        <f t="shared" si="30"/>
        <v>0</v>
      </c>
      <c r="M172" s="30">
        <f t="shared" si="31"/>
        <v>0</v>
      </c>
    </row>
    <row r="173" spans="1:13" x14ac:dyDescent="0.3">
      <c r="A173" s="51">
        <v>171</v>
      </c>
      <c r="F173" s="29">
        <f t="shared" si="24"/>
        <v>0</v>
      </c>
      <c r="G173" s="29">
        <f t="shared" si="25"/>
        <v>-2113650</v>
      </c>
      <c r="H173" s="65">
        <f t="shared" si="26"/>
        <v>-1484753.5211267604</v>
      </c>
      <c r="I173" s="65">
        <f t="shared" si="27"/>
        <v>-1688220</v>
      </c>
      <c r="J173" s="47">
        <f t="shared" si="28"/>
        <v>-1053825</v>
      </c>
      <c r="K173" s="47">
        <f t="shared" si="29"/>
        <v>-42593</v>
      </c>
      <c r="L173" s="30">
        <f t="shared" si="30"/>
        <v>0</v>
      </c>
      <c r="M173" s="30">
        <f t="shared" si="31"/>
        <v>0</v>
      </c>
    </row>
    <row r="174" spans="1:13" x14ac:dyDescent="0.3">
      <c r="A174" s="51">
        <v>172</v>
      </c>
      <c r="F174" s="29">
        <f t="shared" si="24"/>
        <v>0</v>
      </c>
      <c r="G174" s="29">
        <f t="shared" si="25"/>
        <v>-2113650</v>
      </c>
      <c r="H174" s="65">
        <f t="shared" si="26"/>
        <v>-1484753.5211267604</v>
      </c>
      <c r="I174" s="65">
        <f t="shared" si="27"/>
        <v>-1688220</v>
      </c>
      <c r="J174" s="47">
        <f t="shared" si="28"/>
        <v>-1053825</v>
      </c>
      <c r="K174" s="47">
        <f t="shared" si="29"/>
        <v>-42593</v>
      </c>
      <c r="L174" s="30">
        <f t="shared" si="30"/>
        <v>0</v>
      </c>
      <c r="M174" s="30">
        <f t="shared" si="31"/>
        <v>0</v>
      </c>
    </row>
    <row r="175" spans="1:13" x14ac:dyDescent="0.3">
      <c r="A175" s="51">
        <v>173</v>
      </c>
      <c r="F175" s="29">
        <f t="shared" si="24"/>
        <v>0</v>
      </c>
      <c r="G175" s="29">
        <f t="shared" si="25"/>
        <v>-2113650</v>
      </c>
      <c r="H175" s="65">
        <f t="shared" si="26"/>
        <v>-1484753.5211267604</v>
      </c>
      <c r="I175" s="65">
        <f t="shared" si="27"/>
        <v>-1688220</v>
      </c>
      <c r="J175" s="47">
        <f t="shared" si="28"/>
        <v>-1053825</v>
      </c>
      <c r="K175" s="47">
        <f t="shared" si="29"/>
        <v>-42593</v>
      </c>
      <c r="L175" s="30">
        <f t="shared" si="30"/>
        <v>0</v>
      </c>
      <c r="M175" s="30">
        <f t="shared" si="31"/>
        <v>0</v>
      </c>
    </row>
    <row r="176" spans="1:13" x14ac:dyDescent="0.3">
      <c r="A176" s="51">
        <v>174</v>
      </c>
      <c r="F176" s="29">
        <f t="shared" si="24"/>
        <v>0</v>
      </c>
      <c r="G176" s="29">
        <f t="shared" si="25"/>
        <v>-2113650</v>
      </c>
      <c r="H176" s="65">
        <f t="shared" si="26"/>
        <v>-1484753.5211267604</v>
      </c>
      <c r="I176" s="65">
        <f t="shared" si="27"/>
        <v>-1688220</v>
      </c>
      <c r="J176" s="47">
        <f t="shared" si="28"/>
        <v>-1053825</v>
      </c>
      <c r="K176" s="47">
        <f t="shared" si="29"/>
        <v>-42593</v>
      </c>
      <c r="L176" s="30">
        <f t="shared" si="30"/>
        <v>0</v>
      </c>
      <c r="M176" s="30">
        <f t="shared" si="31"/>
        <v>0</v>
      </c>
    </row>
    <row r="177" spans="1:13" x14ac:dyDescent="0.3">
      <c r="A177" s="51">
        <v>175</v>
      </c>
      <c r="F177" s="29">
        <f t="shared" si="24"/>
        <v>0</v>
      </c>
      <c r="G177" s="29">
        <f t="shared" si="25"/>
        <v>-2113650</v>
      </c>
      <c r="H177" s="65">
        <f t="shared" si="26"/>
        <v>-1484753.5211267604</v>
      </c>
      <c r="I177" s="65">
        <f t="shared" si="27"/>
        <v>-1688220</v>
      </c>
      <c r="J177" s="47">
        <f t="shared" si="28"/>
        <v>-1053825</v>
      </c>
      <c r="K177" s="47">
        <f t="shared" si="29"/>
        <v>-42593</v>
      </c>
      <c r="L177" s="30">
        <f t="shared" si="30"/>
        <v>0</v>
      </c>
      <c r="M177" s="30">
        <f t="shared" si="31"/>
        <v>0</v>
      </c>
    </row>
    <row r="178" spans="1:13" x14ac:dyDescent="0.3">
      <c r="A178" s="51">
        <v>176</v>
      </c>
      <c r="F178" s="29">
        <f t="shared" si="24"/>
        <v>0</v>
      </c>
      <c r="G178" s="29">
        <f t="shared" si="25"/>
        <v>-2113650</v>
      </c>
      <c r="H178" s="65">
        <f t="shared" si="26"/>
        <v>-1484753.5211267604</v>
      </c>
      <c r="I178" s="65">
        <f t="shared" si="27"/>
        <v>-1688220</v>
      </c>
      <c r="J178" s="47">
        <f t="shared" si="28"/>
        <v>-1053825</v>
      </c>
      <c r="K178" s="47">
        <f t="shared" si="29"/>
        <v>-42593</v>
      </c>
      <c r="L178" s="30">
        <f t="shared" si="30"/>
        <v>0</v>
      </c>
      <c r="M178" s="30">
        <f t="shared" si="31"/>
        <v>0</v>
      </c>
    </row>
    <row r="179" spans="1:13" x14ac:dyDescent="0.3">
      <c r="A179" s="51">
        <v>177</v>
      </c>
      <c r="F179" s="29">
        <f t="shared" si="24"/>
        <v>0</v>
      </c>
      <c r="G179" s="29">
        <f t="shared" si="25"/>
        <v>-2113650</v>
      </c>
      <c r="H179" s="65">
        <f t="shared" si="26"/>
        <v>-1484753.5211267604</v>
      </c>
      <c r="I179" s="65">
        <f t="shared" si="27"/>
        <v>-1688220</v>
      </c>
      <c r="J179" s="47">
        <f t="shared" si="28"/>
        <v>-1053825</v>
      </c>
      <c r="K179" s="47">
        <f t="shared" si="29"/>
        <v>-42593</v>
      </c>
      <c r="L179" s="30">
        <f t="shared" si="30"/>
        <v>0</v>
      </c>
      <c r="M179" s="30">
        <f t="shared" si="31"/>
        <v>0</v>
      </c>
    </row>
    <row r="180" spans="1:13" x14ac:dyDescent="0.3">
      <c r="A180" s="51">
        <v>178</v>
      </c>
      <c r="F180" s="29">
        <f t="shared" si="24"/>
        <v>0</v>
      </c>
      <c r="G180" s="29">
        <f t="shared" si="25"/>
        <v>-2113650</v>
      </c>
      <c r="H180" s="65">
        <f t="shared" si="26"/>
        <v>-1484753.5211267604</v>
      </c>
      <c r="I180" s="65">
        <f t="shared" si="27"/>
        <v>-1688220</v>
      </c>
      <c r="J180" s="47">
        <f t="shared" si="28"/>
        <v>-1053825</v>
      </c>
      <c r="K180" s="47">
        <f t="shared" si="29"/>
        <v>-42593</v>
      </c>
      <c r="L180" s="30">
        <f t="shared" si="30"/>
        <v>0</v>
      </c>
      <c r="M180" s="30">
        <f t="shared" si="31"/>
        <v>0</v>
      </c>
    </row>
    <row r="181" spans="1:13" x14ac:dyDescent="0.3">
      <c r="A181" s="51">
        <v>179</v>
      </c>
      <c r="F181" s="29">
        <f t="shared" si="24"/>
        <v>0</v>
      </c>
      <c r="G181" s="29">
        <f t="shared" si="25"/>
        <v>-2113650</v>
      </c>
      <c r="H181" s="65">
        <f t="shared" si="26"/>
        <v>-1484753.5211267604</v>
      </c>
      <c r="I181" s="65">
        <f t="shared" si="27"/>
        <v>-1688220</v>
      </c>
      <c r="J181" s="47">
        <f t="shared" si="28"/>
        <v>-1053825</v>
      </c>
      <c r="K181" s="47">
        <f t="shared" si="29"/>
        <v>-42593</v>
      </c>
      <c r="L181" s="30">
        <f t="shared" si="30"/>
        <v>0</v>
      </c>
      <c r="M181" s="30">
        <f t="shared" si="31"/>
        <v>0</v>
      </c>
    </row>
    <row r="182" spans="1:13" x14ac:dyDescent="0.3">
      <c r="A182" s="51">
        <v>180</v>
      </c>
      <c r="F182" s="29">
        <f t="shared" si="24"/>
        <v>0</v>
      </c>
      <c r="G182" s="29">
        <f t="shared" si="25"/>
        <v>-2113650</v>
      </c>
      <c r="H182" s="65">
        <f t="shared" si="26"/>
        <v>-1484753.5211267604</v>
      </c>
      <c r="I182" s="65">
        <f t="shared" si="27"/>
        <v>-1688220</v>
      </c>
      <c r="J182" s="47">
        <f t="shared" si="28"/>
        <v>-1053825</v>
      </c>
      <c r="K182" s="47">
        <f t="shared" si="29"/>
        <v>-42593</v>
      </c>
      <c r="L182" s="30">
        <f t="shared" si="30"/>
        <v>0</v>
      </c>
      <c r="M182" s="30">
        <f t="shared" si="31"/>
        <v>0</v>
      </c>
    </row>
    <row r="183" spans="1:13" x14ac:dyDescent="0.3">
      <c r="A183" s="51">
        <v>181</v>
      </c>
      <c r="F183" s="29">
        <f t="shared" si="24"/>
        <v>0</v>
      </c>
      <c r="G183" s="29">
        <f t="shared" si="25"/>
        <v>-2113650</v>
      </c>
      <c r="H183" s="65">
        <f t="shared" si="26"/>
        <v>-1484753.5211267604</v>
      </c>
      <c r="I183" s="65">
        <f t="shared" si="27"/>
        <v>-1688220</v>
      </c>
      <c r="J183" s="47">
        <f t="shared" si="28"/>
        <v>-1053825</v>
      </c>
      <c r="K183" s="47">
        <f t="shared" si="29"/>
        <v>-42593</v>
      </c>
      <c r="L183" s="30">
        <f t="shared" si="30"/>
        <v>0</v>
      </c>
      <c r="M183" s="30">
        <f t="shared" si="31"/>
        <v>0</v>
      </c>
    </row>
    <row r="184" spans="1:13" x14ac:dyDescent="0.3">
      <c r="A184" s="51">
        <v>182</v>
      </c>
      <c r="F184" s="29">
        <f t="shared" si="24"/>
        <v>0</v>
      </c>
      <c r="G184" s="29">
        <f t="shared" si="25"/>
        <v>-2113650</v>
      </c>
      <c r="H184" s="65">
        <f t="shared" si="26"/>
        <v>-1484753.5211267604</v>
      </c>
      <c r="I184" s="65">
        <f t="shared" si="27"/>
        <v>-1688220</v>
      </c>
      <c r="J184" s="47">
        <f t="shared" si="28"/>
        <v>-1053825</v>
      </c>
      <c r="K184" s="47">
        <f t="shared" si="29"/>
        <v>-42593</v>
      </c>
      <c r="L184" s="30">
        <f t="shared" si="30"/>
        <v>0</v>
      </c>
      <c r="M184" s="30">
        <f t="shared" si="31"/>
        <v>0</v>
      </c>
    </row>
    <row r="185" spans="1:13" x14ac:dyDescent="0.3">
      <c r="A185" s="51">
        <v>183</v>
      </c>
      <c r="F185" s="29">
        <f t="shared" si="24"/>
        <v>0</v>
      </c>
      <c r="G185" s="29">
        <f t="shared" si="25"/>
        <v>-2113650</v>
      </c>
      <c r="H185" s="65">
        <f t="shared" si="26"/>
        <v>-1484753.5211267604</v>
      </c>
      <c r="I185" s="65">
        <f t="shared" si="27"/>
        <v>-1688220</v>
      </c>
      <c r="J185" s="47">
        <f t="shared" si="28"/>
        <v>-1053825</v>
      </c>
      <c r="K185" s="47">
        <f t="shared" si="29"/>
        <v>-42593</v>
      </c>
      <c r="L185" s="30">
        <f t="shared" si="30"/>
        <v>0</v>
      </c>
      <c r="M185" s="30">
        <f t="shared" si="31"/>
        <v>0</v>
      </c>
    </row>
    <row r="186" spans="1:13" x14ac:dyDescent="0.3">
      <c r="A186" s="51">
        <v>184</v>
      </c>
      <c r="F186" s="29">
        <f t="shared" si="24"/>
        <v>0</v>
      </c>
      <c r="G186" s="29">
        <f t="shared" si="25"/>
        <v>-2113650</v>
      </c>
      <c r="H186" s="65">
        <f t="shared" si="26"/>
        <v>-1484753.5211267604</v>
      </c>
      <c r="I186" s="65">
        <f t="shared" si="27"/>
        <v>-1688220</v>
      </c>
      <c r="J186" s="47">
        <f t="shared" si="28"/>
        <v>-1053825</v>
      </c>
      <c r="K186" s="47">
        <f t="shared" si="29"/>
        <v>-42593</v>
      </c>
      <c r="L186" s="30">
        <f t="shared" si="30"/>
        <v>0</v>
      </c>
      <c r="M186" s="30">
        <f t="shared" si="31"/>
        <v>0</v>
      </c>
    </row>
    <row r="187" spans="1:13" x14ac:dyDescent="0.3">
      <c r="A187" s="51">
        <v>185</v>
      </c>
      <c r="F187" s="29">
        <f t="shared" si="24"/>
        <v>0</v>
      </c>
      <c r="G187" s="29">
        <f t="shared" si="25"/>
        <v>-2113650</v>
      </c>
      <c r="H187" s="65">
        <f t="shared" si="26"/>
        <v>-1484753.5211267604</v>
      </c>
      <c r="I187" s="65">
        <f t="shared" si="27"/>
        <v>-1688220</v>
      </c>
      <c r="J187" s="47">
        <f t="shared" si="28"/>
        <v>-1053825</v>
      </c>
      <c r="K187" s="47">
        <f t="shared" si="29"/>
        <v>-42593</v>
      </c>
      <c r="L187" s="30">
        <f t="shared" si="30"/>
        <v>0</v>
      </c>
      <c r="M187" s="30">
        <f t="shared" si="31"/>
        <v>0</v>
      </c>
    </row>
    <row r="188" spans="1:13" x14ac:dyDescent="0.3">
      <c r="A188" s="51">
        <v>186</v>
      </c>
      <c r="F188" s="29">
        <f t="shared" si="24"/>
        <v>0</v>
      </c>
      <c r="G188" s="29">
        <f t="shared" si="25"/>
        <v>-2113650</v>
      </c>
      <c r="H188" s="65">
        <f t="shared" si="26"/>
        <v>-1484753.5211267604</v>
      </c>
      <c r="I188" s="65">
        <f t="shared" si="27"/>
        <v>-1688220</v>
      </c>
      <c r="J188" s="47">
        <f t="shared" si="28"/>
        <v>-1053825</v>
      </c>
      <c r="K188" s="47">
        <f t="shared" si="29"/>
        <v>-42593</v>
      </c>
      <c r="L188" s="30">
        <f t="shared" si="30"/>
        <v>0</v>
      </c>
      <c r="M188" s="30">
        <f t="shared" si="31"/>
        <v>0</v>
      </c>
    </row>
    <row r="189" spans="1:13" x14ac:dyDescent="0.3">
      <c r="A189" s="51">
        <v>187</v>
      </c>
      <c r="F189" s="29">
        <f t="shared" si="24"/>
        <v>0</v>
      </c>
      <c r="G189" s="29">
        <f t="shared" si="25"/>
        <v>-2113650</v>
      </c>
      <c r="H189" s="65">
        <f t="shared" si="26"/>
        <v>-1484753.5211267604</v>
      </c>
      <c r="I189" s="65">
        <f t="shared" si="27"/>
        <v>-1688220</v>
      </c>
      <c r="J189" s="47">
        <f t="shared" si="28"/>
        <v>-1053825</v>
      </c>
      <c r="K189" s="47">
        <f t="shared" si="29"/>
        <v>-42593</v>
      </c>
      <c r="L189" s="30">
        <f t="shared" si="30"/>
        <v>0</v>
      </c>
      <c r="M189" s="30">
        <f t="shared" si="31"/>
        <v>0</v>
      </c>
    </row>
    <row r="190" spans="1:13" x14ac:dyDescent="0.3">
      <c r="A190" s="51">
        <v>188</v>
      </c>
      <c r="F190" s="29">
        <f t="shared" si="24"/>
        <v>0</v>
      </c>
      <c r="G190" s="29">
        <f t="shared" si="25"/>
        <v>-2113650</v>
      </c>
      <c r="H190" s="65">
        <f t="shared" si="26"/>
        <v>-1484753.5211267604</v>
      </c>
      <c r="I190" s="65">
        <f t="shared" si="27"/>
        <v>-1688220</v>
      </c>
      <c r="J190" s="47">
        <f t="shared" si="28"/>
        <v>-1053825</v>
      </c>
      <c r="K190" s="47">
        <f t="shared" si="29"/>
        <v>-42593</v>
      </c>
      <c r="L190" s="30">
        <f t="shared" si="30"/>
        <v>0</v>
      </c>
      <c r="M190" s="30">
        <f t="shared" si="31"/>
        <v>0</v>
      </c>
    </row>
    <row r="191" spans="1:13" x14ac:dyDescent="0.3">
      <c r="A191" s="51">
        <v>189</v>
      </c>
      <c r="F191" s="29">
        <f t="shared" si="24"/>
        <v>0</v>
      </c>
      <c r="G191" s="29">
        <f t="shared" si="25"/>
        <v>-2113650</v>
      </c>
      <c r="H191" s="65">
        <f t="shared" si="26"/>
        <v>-1484753.5211267604</v>
      </c>
      <c r="I191" s="65">
        <f t="shared" si="27"/>
        <v>-1688220</v>
      </c>
      <c r="J191" s="47">
        <f t="shared" si="28"/>
        <v>-1053825</v>
      </c>
      <c r="K191" s="47">
        <f t="shared" si="29"/>
        <v>-42593</v>
      </c>
      <c r="L191" s="30">
        <f t="shared" si="30"/>
        <v>0</v>
      </c>
      <c r="M191" s="30">
        <f t="shared" si="31"/>
        <v>0</v>
      </c>
    </row>
    <row r="192" spans="1:13" x14ac:dyDescent="0.3">
      <c r="A192" s="51">
        <v>190</v>
      </c>
      <c r="F192" s="29">
        <f t="shared" si="24"/>
        <v>0</v>
      </c>
      <c r="G192" s="29">
        <f t="shared" si="25"/>
        <v>-2113650</v>
      </c>
      <c r="H192" s="65">
        <f t="shared" si="26"/>
        <v>-1484753.5211267604</v>
      </c>
      <c r="I192" s="65">
        <f t="shared" si="27"/>
        <v>-1688220</v>
      </c>
      <c r="J192" s="47">
        <f t="shared" si="28"/>
        <v>-1053825</v>
      </c>
      <c r="K192" s="47">
        <f t="shared" si="29"/>
        <v>-42593</v>
      </c>
      <c r="L192" s="30">
        <f t="shared" si="30"/>
        <v>0</v>
      </c>
      <c r="M192" s="30">
        <f t="shared" si="31"/>
        <v>0</v>
      </c>
    </row>
    <row r="193" spans="1:13" x14ac:dyDescent="0.3">
      <c r="A193" s="51">
        <v>191</v>
      </c>
      <c r="F193" s="29">
        <f t="shared" si="24"/>
        <v>0</v>
      </c>
      <c r="G193" s="29">
        <f t="shared" si="25"/>
        <v>-2113650</v>
      </c>
      <c r="H193" s="65">
        <f t="shared" si="26"/>
        <v>-1484753.5211267604</v>
      </c>
      <c r="I193" s="65">
        <f t="shared" si="27"/>
        <v>-1688220</v>
      </c>
      <c r="J193" s="47">
        <f t="shared" si="28"/>
        <v>-1053825</v>
      </c>
      <c r="K193" s="47">
        <f t="shared" si="29"/>
        <v>-42593</v>
      </c>
      <c r="L193" s="30">
        <f t="shared" si="30"/>
        <v>0</v>
      </c>
      <c r="M193" s="30">
        <f t="shared" si="31"/>
        <v>0</v>
      </c>
    </row>
    <row r="194" spans="1:13" x14ac:dyDescent="0.3">
      <c r="A194" s="51">
        <v>192</v>
      </c>
      <c r="F194" s="29">
        <f t="shared" si="24"/>
        <v>0</v>
      </c>
      <c r="G194" s="29">
        <f t="shared" si="25"/>
        <v>-2113650</v>
      </c>
      <c r="H194" s="65">
        <f t="shared" si="26"/>
        <v>-1484753.5211267604</v>
      </c>
      <c r="I194" s="65">
        <f t="shared" si="27"/>
        <v>-1688220</v>
      </c>
      <c r="J194" s="47">
        <f t="shared" si="28"/>
        <v>-1053825</v>
      </c>
      <c r="K194" s="47">
        <f t="shared" si="29"/>
        <v>-42593</v>
      </c>
      <c r="L194" s="30">
        <f t="shared" si="30"/>
        <v>0</v>
      </c>
      <c r="M194" s="30">
        <f t="shared" si="31"/>
        <v>0</v>
      </c>
    </row>
    <row r="195" spans="1:13" x14ac:dyDescent="0.3">
      <c r="A195" s="51">
        <v>193</v>
      </c>
      <c r="F195" s="29">
        <f t="shared" si="24"/>
        <v>0</v>
      </c>
      <c r="G195" s="29">
        <f t="shared" si="25"/>
        <v>-2113650</v>
      </c>
      <c r="H195" s="65">
        <f t="shared" si="26"/>
        <v>-1484753.5211267604</v>
      </c>
      <c r="I195" s="65">
        <f t="shared" si="27"/>
        <v>-1688220</v>
      </c>
      <c r="J195" s="47">
        <f t="shared" si="28"/>
        <v>-1053825</v>
      </c>
      <c r="K195" s="47">
        <f t="shared" si="29"/>
        <v>-42593</v>
      </c>
      <c r="L195" s="30">
        <f t="shared" si="30"/>
        <v>0</v>
      </c>
      <c r="M195" s="30">
        <f t="shared" si="31"/>
        <v>0</v>
      </c>
    </row>
    <row r="196" spans="1:13" x14ac:dyDescent="0.3">
      <c r="A196" s="51">
        <v>194</v>
      </c>
      <c r="F196" s="29">
        <f t="shared" si="24"/>
        <v>0</v>
      </c>
      <c r="G196" s="29">
        <f t="shared" si="25"/>
        <v>-2113650</v>
      </c>
      <c r="H196" s="65">
        <f t="shared" si="26"/>
        <v>-1484753.5211267604</v>
      </c>
      <c r="I196" s="65">
        <f t="shared" si="27"/>
        <v>-1688220</v>
      </c>
      <c r="J196" s="47">
        <f t="shared" si="28"/>
        <v>-1053825</v>
      </c>
      <c r="K196" s="47">
        <f t="shared" si="29"/>
        <v>-42593</v>
      </c>
      <c r="L196" s="30">
        <f t="shared" si="30"/>
        <v>0</v>
      </c>
      <c r="M196" s="30">
        <f t="shared" si="31"/>
        <v>0</v>
      </c>
    </row>
    <row r="197" spans="1:13" x14ac:dyDescent="0.3">
      <c r="A197" s="51">
        <v>195</v>
      </c>
      <c r="F197" s="29">
        <f t="shared" si="24"/>
        <v>0</v>
      </c>
      <c r="G197" s="29">
        <f t="shared" si="25"/>
        <v>-2113650</v>
      </c>
      <c r="H197" s="65">
        <f t="shared" si="26"/>
        <v>-1484753.5211267604</v>
      </c>
      <c r="I197" s="65">
        <f t="shared" si="27"/>
        <v>-1688220</v>
      </c>
      <c r="J197" s="47">
        <f t="shared" si="28"/>
        <v>-1053825</v>
      </c>
      <c r="K197" s="47">
        <f t="shared" si="29"/>
        <v>-42593</v>
      </c>
      <c r="L197" s="30">
        <f t="shared" si="30"/>
        <v>0</v>
      </c>
      <c r="M197" s="30">
        <f t="shared" si="31"/>
        <v>0</v>
      </c>
    </row>
    <row r="198" spans="1:13" x14ac:dyDescent="0.3">
      <c r="A198" s="51">
        <v>196</v>
      </c>
      <c r="F198" s="29">
        <f t="shared" si="24"/>
        <v>0</v>
      </c>
      <c r="G198" s="29">
        <f t="shared" si="25"/>
        <v>-2113650</v>
      </c>
      <c r="H198" s="65">
        <f t="shared" si="26"/>
        <v>-1484753.5211267604</v>
      </c>
      <c r="I198" s="65">
        <f t="shared" si="27"/>
        <v>-1688220</v>
      </c>
      <c r="J198" s="47">
        <f t="shared" si="28"/>
        <v>-1053825</v>
      </c>
      <c r="K198" s="47">
        <f t="shared" si="29"/>
        <v>-42593</v>
      </c>
      <c r="L198" s="30">
        <f t="shared" si="30"/>
        <v>0</v>
      </c>
      <c r="M198" s="30">
        <f t="shared" si="31"/>
        <v>0</v>
      </c>
    </row>
    <row r="199" spans="1:13" x14ac:dyDescent="0.3">
      <c r="A199" s="51">
        <v>197</v>
      </c>
      <c r="F199" s="29">
        <f t="shared" si="24"/>
        <v>0</v>
      </c>
      <c r="G199" s="29">
        <f t="shared" si="25"/>
        <v>-2113650</v>
      </c>
      <c r="H199" s="65">
        <f t="shared" si="26"/>
        <v>-1484753.5211267604</v>
      </c>
      <c r="I199" s="65">
        <f t="shared" si="27"/>
        <v>-1688220</v>
      </c>
      <c r="J199" s="47">
        <f t="shared" si="28"/>
        <v>-1053825</v>
      </c>
      <c r="K199" s="47">
        <f t="shared" si="29"/>
        <v>-42593</v>
      </c>
      <c r="L199" s="30">
        <f t="shared" si="30"/>
        <v>0</v>
      </c>
      <c r="M199" s="30">
        <f t="shared" si="31"/>
        <v>0</v>
      </c>
    </row>
    <row r="200" spans="1:13" x14ac:dyDescent="0.3">
      <c r="A200" s="51">
        <v>198</v>
      </c>
      <c r="F200" s="29">
        <f t="shared" si="24"/>
        <v>0</v>
      </c>
      <c r="G200" s="29">
        <f t="shared" si="25"/>
        <v>-2113650</v>
      </c>
      <c r="H200" s="65">
        <f t="shared" si="26"/>
        <v>-1484753.5211267604</v>
      </c>
      <c r="I200" s="65">
        <f t="shared" si="27"/>
        <v>-1688220</v>
      </c>
      <c r="J200" s="47">
        <f t="shared" si="28"/>
        <v>-1053825</v>
      </c>
      <c r="K200" s="47">
        <f t="shared" si="29"/>
        <v>-42593</v>
      </c>
      <c r="L200" s="30">
        <f t="shared" si="30"/>
        <v>0</v>
      </c>
      <c r="M200" s="30">
        <f t="shared" si="31"/>
        <v>0</v>
      </c>
    </row>
    <row r="201" spans="1:13" x14ac:dyDescent="0.3">
      <c r="A201" s="51">
        <v>199</v>
      </c>
      <c r="F201" s="29">
        <f t="shared" ref="F201:F264" si="32">-D201</f>
        <v>0</v>
      </c>
      <c r="G201" s="29">
        <f t="shared" ref="G201:G264" si="33">K201*$R$9+$R$10</f>
        <v>-2113650</v>
      </c>
      <c r="H201" s="65">
        <f t="shared" ref="H201:H264" si="34">K201*$Q$9+$Q$10</f>
        <v>-1484753.5211267604</v>
      </c>
      <c r="I201" s="65">
        <f t="shared" ref="I201:I264" si="35">K201*$S$9+$S$10</f>
        <v>-1688220</v>
      </c>
      <c r="J201" s="47">
        <f t="shared" ref="J201:J264" si="36">K201*$T$9+$T$10</f>
        <v>-1053825</v>
      </c>
      <c r="K201" s="47">
        <f t="shared" ref="K201:K264" si="37">B201-$Q$11</f>
        <v>-42593</v>
      </c>
      <c r="L201" s="30">
        <f t="shared" ref="L201:L264" si="38">IF(K202=0,0,G202-G201)</f>
        <v>0</v>
      </c>
      <c r="M201" s="30">
        <f t="shared" ref="M201:M264" si="39">IF(K202=0,0,H202-H201)</f>
        <v>0</v>
      </c>
    </row>
    <row r="202" spans="1:13" x14ac:dyDescent="0.3">
      <c r="A202" s="51">
        <v>200</v>
      </c>
      <c r="F202" s="29">
        <f t="shared" si="32"/>
        <v>0</v>
      </c>
      <c r="G202" s="29">
        <f t="shared" si="33"/>
        <v>-2113650</v>
      </c>
      <c r="H202" s="65">
        <f t="shared" si="34"/>
        <v>-1484753.5211267604</v>
      </c>
      <c r="I202" s="65">
        <f t="shared" si="35"/>
        <v>-1688220</v>
      </c>
      <c r="J202" s="47">
        <f t="shared" si="36"/>
        <v>-1053825</v>
      </c>
      <c r="K202" s="47">
        <f t="shared" si="37"/>
        <v>-42593</v>
      </c>
      <c r="L202" s="30">
        <f t="shared" si="38"/>
        <v>0</v>
      </c>
      <c r="M202" s="30">
        <f t="shared" si="39"/>
        <v>0</v>
      </c>
    </row>
    <row r="203" spans="1:13" x14ac:dyDescent="0.3">
      <c r="A203" s="51">
        <v>201</v>
      </c>
      <c r="F203" s="29">
        <f t="shared" si="32"/>
        <v>0</v>
      </c>
      <c r="G203" s="29">
        <f t="shared" si="33"/>
        <v>-2113650</v>
      </c>
      <c r="H203" s="65">
        <f t="shared" si="34"/>
        <v>-1484753.5211267604</v>
      </c>
      <c r="I203" s="65">
        <f t="shared" si="35"/>
        <v>-1688220</v>
      </c>
      <c r="J203" s="47">
        <f t="shared" si="36"/>
        <v>-1053825</v>
      </c>
      <c r="K203" s="47">
        <f t="shared" si="37"/>
        <v>-42593</v>
      </c>
      <c r="L203" s="30">
        <f t="shared" si="38"/>
        <v>0</v>
      </c>
      <c r="M203" s="30">
        <f t="shared" si="39"/>
        <v>0</v>
      </c>
    </row>
    <row r="204" spans="1:13" x14ac:dyDescent="0.3">
      <c r="A204" s="51">
        <v>202</v>
      </c>
      <c r="F204" s="29">
        <f t="shared" si="32"/>
        <v>0</v>
      </c>
      <c r="G204" s="29">
        <f t="shared" si="33"/>
        <v>-2113650</v>
      </c>
      <c r="H204" s="65">
        <f t="shared" si="34"/>
        <v>-1484753.5211267604</v>
      </c>
      <c r="I204" s="65">
        <f t="shared" si="35"/>
        <v>-1688220</v>
      </c>
      <c r="J204" s="47">
        <f t="shared" si="36"/>
        <v>-1053825</v>
      </c>
      <c r="K204" s="47">
        <f t="shared" si="37"/>
        <v>-42593</v>
      </c>
      <c r="L204" s="30">
        <f t="shared" si="38"/>
        <v>0</v>
      </c>
      <c r="M204" s="30">
        <f t="shared" si="39"/>
        <v>0</v>
      </c>
    </row>
    <row r="205" spans="1:13" x14ac:dyDescent="0.3">
      <c r="A205" s="51">
        <v>203</v>
      </c>
      <c r="F205" s="29">
        <f t="shared" si="32"/>
        <v>0</v>
      </c>
      <c r="G205" s="29">
        <f t="shared" si="33"/>
        <v>-2113650</v>
      </c>
      <c r="H205" s="65">
        <f t="shared" si="34"/>
        <v>-1484753.5211267604</v>
      </c>
      <c r="I205" s="65">
        <f t="shared" si="35"/>
        <v>-1688220</v>
      </c>
      <c r="J205" s="47">
        <f t="shared" si="36"/>
        <v>-1053825</v>
      </c>
      <c r="K205" s="47">
        <f t="shared" si="37"/>
        <v>-42593</v>
      </c>
      <c r="L205" s="30">
        <f t="shared" si="38"/>
        <v>0</v>
      </c>
      <c r="M205" s="30">
        <f t="shared" si="39"/>
        <v>0</v>
      </c>
    </row>
    <row r="206" spans="1:13" x14ac:dyDescent="0.3">
      <c r="A206" s="51">
        <v>204</v>
      </c>
      <c r="F206" s="29">
        <f t="shared" si="32"/>
        <v>0</v>
      </c>
      <c r="G206" s="29">
        <f t="shared" si="33"/>
        <v>-2113650</v>
      </c>
      <c r="H206" s="65">
        <f t="shared" si="34"/>
        <v>-1484753.5211267604</v>
      </c>
      <c r="I206" s="65">
        <f t="shared" si="35"/>
        <v>-1688220</v>
      </c>
      <c r="J206" s="47">
        <f t="shared" si="36"/>
        <v>-1053825</v>
      </c>
      <c r="K206" s="47">
        <f t="shared" si="37"/>
        <v>-42593</v>
      </c>
      <c r="L206" s="30">
        <f t="shared" si="38"/>
        <v>0</v>
      </c>
      <c r="M206" s="30">
        <f t="shared" si="39"/>
        <v>0</v>
      </c>
    </row>
    <row r="207" spans="1:13" x14ac:dyDescent="0.3">
      <c r="A207" s="51">
        <v>205</v>
      </c>
      <c r="F207" s="29">
        <f t="shared" si="32"/>
        <v>0</v>
      </c>
      <c r="G207" s="29">
        <f t="shared" si="33"/>
        <v>-2113650</v>
      </c>
      <c r="H207" s="65">
        <f t="shared" si="34"/>
        <v>-1484753.5211267604</v>
      </c>
      <c r="I207" s="65">
        <f t="shared" si="35"/>
        <v>-1688220</v>
      </c>
      <c r="J207" s="47">
        <f t="shared" si="36"/>
        <v>-1053825</v>
      </c>
      <c r="K207" s="47">
        <f t="shared" si="37"/>
        <v>-42593</v>
      </c>
      <c r="L207" s="30">
        <f t="shared" si="38"/>
        <v>0</v>
      </c>
      <c r="M207" s="30">
        <f t="shared" si="39"/>
        <v>0</v>
      </c>
    </row>
    <row r="208" spans="1:13" x14ac:dyDescent="0.3">
      <c r="A208" s="51">
        <v>206</v>
      </c>
      <c r="F208" s="29">
        <f t="shared" si="32"/>
        <v>0</v>
      </c>
      <c r="G208" s="29">
        <f t="shared" si="33"/>
        <v>-2113650</v>
      </c>
      <c r="H208" s="65">
        <f t="shared" si="34"/>
        <v>-1484753.5211267604</v>
      </c>
      <c r="I208" s="65">
        <f t="shared" si="35"/>
        <v>-1688220</v>
      </c>
      <c r="J208" s="47">
        <f t="shared" si="36"/>
        <v>-1053825</v>
      </c>
      <c r="K208" s="47">
        <f t="shared" si="37"/>
        <v>-42593</v>
      </c>
      <c r="L208" s="30">
        <f t="shared" si="38"/>
        <v>0</v>
      </c>
      <c r="M208" s="30">
        <f t="shared" si="39"/>
        <v>0</v>
      </c>
    </row>
    <row r="209" spans="1:13" x14ac:dyDescent="0.3">
      <c r="A209" s="51">
        <v>207</v>
      </c>
      <c r="F209" s="29">
        <f t="shared" si="32"/>
        <v>0</v>
      </c>
      <c r="G209" s="29">
        <f t="shared" si="33"/>
        <v>-2113650</v>
      </c>
      <c r="H209" s="65">
        <f t="shared" si="34"/>
        <v>-1484753.5211267604</v>
      </c>
      <c r="I209" s="65">
        <f t="shared" si="35"/>
        <v>-1688220</v>
      </c>
      <c r="J209" s="47">
        <f t="shared" si="36"/>
        <v>-1053825</v>
      </c>
      <c r="K209" s="47">
        <f t="shared" si="37"/>
        <v>-42593</v>
      </c>
      <c r="L209" s="30">
        <f t="shared" si="38"/>
        <v>0</v>
      </c>
      <c r="M209" s="30">
        <f t="shared" si="39"/>
        <v>0</v>
      </c>
    </row>
    <row r="210" spans="1:13" x14ac:dyDescent="0.3">
      <c r="A210" s="51">
        <v>208</v>
      </c>
      <c r="F210" s="29">
        <f t="shared" si="32"/>
        <v>0</v>
      </c>
      <c r="G210" s="29">
        <f t="shared" si="33"/>
        <v>-2113650</v>
      </c>
      <c r="H210" s="65">
        <f t="shared" si="34"/>
        <v>-1484753.5211267604</v>
      </c>
      <c r="I210" s="65">
        <f t="shared" si="35"/>
        <v>-1688220</v>
      </c>
      <c r="J210" s="47">
        <f t="shared" si="36"/>
        <v>-1053825</v>
      </c>
      <c r="K210" s="47">
        <f t="shared" si="37"/>
        <v>-42593</v>
      </c>
      <c r="L210" s="30">
        <f t="shared" si="38"/>
        <v>0</v>
      </c>
      <c r="M210" s="30">
        <f t="shared" si="39"/>
        <v>0</v>
      </c>
    </row>
    <row r="211" spans="1:13" x14ac:dyDescent="0.3">
      <c r="A211" s="51">
        <v>209</v>
      </c>
      <c r="F211" s="29">
        <f t="shared" si="32"/>
        <v>0</v>
      </c>
      <c r="G211" s="29">
        <f t="shared" si="33"/>
        <v>-2113650</v>
      </c>
      <c r="H211" s="65">
        <f t="shared" si="34"/>
        <v>-1484753.5211267604</v>
      </c>
      <c r="I211" s="65">
        <f t="shared" si="35"/>
        <v>-1688220</v>
      </c>
      <c r="J211" s="47">
        <f t="shared" si="36"/>
        <v>-1053825</v>
      </c>
      <c r="K211" s="47">
        <f t="shared" si="37"/>
        <v>-42593</v>
      </c>
      <c r="L211" s="30">
        <f t="shared" si="38"/>
        <v>0</v>
      </c>
      <c r="M211" s="30">
        <f t="shared" si="39"/>
        <v>0</v>
      </c>
    </row>
    <row r="212" spans="1:13" x14ac:dyDescent="0.3">
      <c r="A212" s="51">
        <v>210</v>
      </c>
      <c r="F212" s="29">
        <f t="shared" si="32"/>
        <v>0</v>
      </c>
      <c r="G212" s="29">
        <f t="shared" si="33"/>
        <v>-2113650</v>
      </c>
      <c r="H212" s="65">
        <f t="shared" si="34"/>
        <v>-1484753.5211267604</v>
      </c>
      <c r="I212" s="65">
        <f t="shared" si="35"/>
        <v>-1688220</v>
      </c>
      <c r="J212" s="47">
        <f t="shared" si="36"/>
        <v>-1053825</v>
      </c>
      <c r="K212" s="47">
        <f t="shared" si="37"/>
        <v>-42593</v>
      </c>
      <c r="L212" s="30">
        <f t="shared" si="38"/>
        <v>0</v>
      </c>
      <c r="M212" s="30">
        <f t="shared" si="39"/>
        <v>0</v>
      </c>
    </row>
    <row r="213" spans="1:13" x14ac:dyDescent="0.3">
      <c r="A213" s="51">
        <v>211</v>
      </c>
      <c r="F213" s="29">
        <f t="shared" si="32"/>
        <v>0</v>
      </c>
      <c r="G213" s="29">
        <f t="shared" si="33"/>
        <v>-2113650</v>
      </c>
      <c r="H213" s="65">
        <f t="shared" si="34"/>
        <v>-1484753.5211267604</v>
      </c>
      <c r="I213" s="65">
        <f t="shared" si="35"/>
        <v>-1688220</v>
      </c>
      <c r="J213" s="47">
        <f t="shared" si="36"/>
        <v>-1053825</v>
      </c>
      <c r="K213" s="47">
        <f t="shared" si="37"/>
        <v>-42593</v>
      </c>
      <c r="L213" s="30">
        <f t="shared" si="38"/>
        <v>0</v>
      </c>
      <c r="M213" s="30">
        <f t="shared" si="39"/>
        <v>0</v>
      </c>
    </row>
    <row r="214" spans="1:13" x14ac:dyDescent="0.3">
      <c r="A214" s="51">
        <v>212</v>
      </c>
      <c r="F214" s="29">
        <f t="shared" si="32"/>
        <v>0</v>
      </c>
      <c r="G214" s="29">
        <f t="shared" si="33"/>
        <v>-2113650</v>
      </c>
      <c r="H214" s="65">
        <f t="shared" si="34"/>
        <v>-1484753.5211267604</v>
      </c>
      <c r="I214" s="65">
        <f t="shared" si="35"/>
        <v>-1688220</v>
      </c>
      <c r="J214" s="47">
        <f t="shared" si="36"/>
        <v>-1053825</v>
      </c>
      <c r="K214" s="47">
        <f t="shared" si="37"/>
        <v>-42593</v>
      </c>
      <c r="L214" s="30">
        <f t="shared" si="38"/>
        <v>0</v>
      </c>
      <c r="M214" s="30">
        <f t="shared" si="39"/>
        <v>0</v>
      </c>
    </row>
    <row r="215" spans="1:13" x14ac:dyDescent="0.3">
      <c r="A215" s="51">
        <v>213</v>
      </c>
      <c r="F215" s="29">
        <f t="shared" si="32"/>
        <v>0</v>
      </c>
      <c r="G215" s="29">
        <f t="shared" si="33"/>
        <v>-2113650</v>
      </c>
      <c r="H215" s="65">
        <f t="shared" si="34"/>
        <v>-1484753.5211267604</v>
      </c>
      <c r="I215" s="65">
        <f t="shared" si="35"/>
        <v>-1688220</v>
      </c>
      <c r="J215" s="47">
        <f t="shared" si="36"/>
        <v>-1053825</v>
      </c>
      <c r="K215" s="47">
        <f t="shared" si="37"/>
        <v>-42593</v>
      </c>
      <c r="L215" s="30">
        <f t="shared" si="38"/>
        <v>0</v>
      </c>
      <c r="M215" s="30">
        <f t="shared" si="39"/>
        <v>0</v>
      </c>
    </row>
    <row r="216" spans="1:13" x14ac:dyDescent="0.3">
      <c r="A216" s="51">
        <v>214</v>
      </c>
      <c r="F216" s="29">
        <f t="shared" si="32"/>
        <v>0</v>
      </c>
      <c r="G216" s="29">
        <f t="shared" si="33"/>
        <v>-2113650</v>
      </c>
      <c r="H216" s="65">
        <f t="shared" si="34"/>
        <v>-1484753.5211267604</v>
      </c>
      <c r="I216" s="65">
        <f t="shared" si="35"/>
        <v>-1688220</v>
      </c>
      <c r="J216" s="47">
        <f t="shared" si="36"/>
        <v>-1053825</v>
      </c>
      <c r="K216" s="47">
        <f t="shared" si="37"/>
        <v>-42593</v>
      </c>
      <c r="L216" s="30">
        <f t="shared" si="38"/>
        <v>0</v>
      </c>
      <c r="M216" s="30">
        <f t="shared" si="39"/>
        <v>0</v>
      </c>
    </row>
    <row r="217" spans="1:13" x14ac:dyDescent="0.3">
      <c r="A217" s="51">
        <v>215</v>
      </c>
      <c r="F217" s="29">
        <f t="shared" si="32"/>
        <v>0</v>
      </c>
      <c r="G217" s="29">
        <f t="shared" si="33"/>
        <v>-2113650</v>
      </c>
      <c r="H217" s="65">
        <f t="shared" si="34"/>
        <v>-1484753.5211267604</v>
      </c>
      <c r="I217" s="65">
        <f t="shared" si="35"/>
        <v>-1688220</v>
      </c>
      <c r="J217" s="47">
        <f t="shared" si="36"/>
        <v>-1053825</v>
      </c>
      <c r="K217" s="47">
        <f t="shared" si="37"/>
        <v>-42593</v>
      </c>
      <c r="L217" s="30">
        <f t="shared" si="38"/>
        <v>0</v>
      </c>
      <c r="M217" s="30">
        <f t="shared" si="39"/>
        <v>0</v>
      </c>
    </row>
    <row r="218" spans="1:13" x14ac:dyDescent="0.3">
      <c r="A218" s="51">
        <v>216</v>
      </c>
      <c r="F218" s="29">
        <f t="shared" si="32"/>
        <v>0</v>
      </c>
      <c r="G218" s="29">
        <f t="shared" si="33"/>
        <v>-2113650</v>
      </c>
      <c r="H218" s="65">
        <f t="shared" si="34"/>
        <v>-1484753.5211267604</v>
      </c>
      <c r="I218" s="65">
        <f t="shared" si="35"/>
        <v>-1688220</v>
      </c>
      <c r="J218" s="47">
        <f t="shared" si="36"/>
        <v>-1053825</v>
      </c>
      <c r="K218" s="47">
        <f t="shared" si="37"/>
        <v>-42593</v>
      </c>
      <c r="L218" s="30">
        <f t="shared" si="38"/>
        <v>0</v>
      </c>
      <c r="M218" s="30">
        <f t="shared" si="39"/>
        <v>0</v>
      </c>
    </row>
    <row r="219" spans="1:13" x14ac:dyDescent="0.3">
      <c r="A219" s="51">
        <v>217</v>
      </c>
      <c r="F219" s="29">
        <f t="shared" si="32"/>
        <v>0</v>
      </c>
      <c r="G219" s="29">
        <f t="shared" si="33"/>
        <v>-2113650</v>
      </c>
      <c r="H219" s="65">
        <f t="shared" si="34"/>
        <v>-1484753.5211267604</v>
      </c>
      <c r="I219" s="65">
        <f t="shared" si="35"/>
        <v>-1688220</v>
      </c>
      <c r="J219" s="47">
        <f t="shared" si="36"/>
        <v>-1053825</v>
      </c>
      <c r="K219" s="47">
        <f t="shared" si="37"/>
        <v>-42593</v>
      </c>
      <c r="L219" s="30">
        <f t="shared" si="38"/>
        <v>0</v>
      </c>
      <c r="M219" s="30">
        <f t="shared" si="39"/>
        <v>0</v>
      </c>
    </row>
    <row r="220" spans="1:13" x14ac:dyDescent="0.3">
      <c r="A220" s="51">
        <v>218</v>
      </c>
      <c r="F220" s="29">
        <f t="shared" si="32"/>
        <v>0</v>
      </c>
      <c r="G220" s="29">
        <f t="shared" si="33"/>
        <v>-2113650</v>
      </c>
      <c r="H220" s="65">
        <f t="shared" si="34"/>
        <v>-1484753.5211267604</v>
      </c>
      <c r="I220" s="65">
        <f t="shared" si="35"/>
        <v>-1688220</v>
      </c>
      <c r="J220" s="47">
        <f t="shared" si="36"/>
        <v>-1053825</v>
      </c>
      <c r="K220" s="47">
        <f t="shared" si="37"/>
        <v>-42593</v>
      </c>
      <c r="L220" s="30">
        <f t="shared" si="38"/>
        <v>0</v>
      </c>
      <c r="M220" s="30">
        <f t="shared" si="39"/>
        <v>0</v>
      </c>
    </row>
    <row r="221" spans="1:13" x14ac:dyDescent="0.3">
      <c r="A221" s="51">
        <v>219</v>
      </c>
      <c r="F221" s="29">
        <f t="shared" si="32"/>
        <v>0</v>
      </c>
      <c r="G221" s="29">
        <f t="shared" si="33"/>
        <v>-2113650</v>
      </c>
      <c r="H221" s="65">
        <f t="shared" si="34"/>
        <v>-1484753.5211267604</v>
      </c>
      <c r="I221" s="65">
        <f t="shared" si="35"/>
        <v>-1688220</v>
      </c>
      <c r="J221" s="47">
        <f t="shared" si="36"/>
        <v>-1053825</v>
      </c>
      <c r="K221" s="47">
        <f t="shared" si="37"/>
        <v>-42593</v>
      </c>
      <c r="L221" s="30">
        <f t="shared" si="38"/>
        <v>0</v>
      </c>
      <c r="M221" s="30">
        <f t="shared" si="39"/>
        <v>0</v>
      </c>
    </row>
    <row r="222" spans="1:13" x14ac:dyDescent="0.3">
      <c r="A222" s="51">
        <v>220</v>
      </c>
      <c r="F222" s="29">
        <f t="shared" si="32"/>
        <v>0</v>
      </c>
      <c r="G222" s="29">
        <f t="shared" si="33"/>
        <v>-2113650</v>
      </c>
      <c r="H222" s="65">
        <f t="shared" si="34"/>
        <v>-1484753.5211267604</v>
      </c>
      <c r="I222" s="65">
        <f t="shared" si="35"/>
        <v>-1688220</v>
      </c>
      <c r="J222" s="47">
        <f t="shared" si="36"/>
        <v>-1053825</v>
      </c>
      <c r="K222" s="47">
        <f t="shared" si="37"/>
        <v>-42593</v>
      </c>
      <c r="L222" s="30">
        <f t="shared" si="38"/>
        <v>0</v>
      </c>
      <c r="M222" s="30">
        <f t="shared" si="39"/>
        <v>0</v>
      </c>
    </row>
    <row r="223" spans="1:13" x14ac:dyDescent="0.3">
      <c r="A223" s="51">
        <v>221</v>
      </c>
      <c r="F223" s="29">
        <f t="shared" si="32"/>
        <v>0</v>
      </c>
      <c r="G223" s="29">
        <f t="shared" si="33"/>
        <v>-2113650</v>
      </c>
      <c r="H223" s="65">
        <f t="shared" si="34"/>
        <v>-1484753.5211267604</v>
      </c>
      <c r="I223" s="65">
        <f t="shared" si="35"/>
        <v>-1688220</v>
      </c>
      <c r="J223" s="47">
        <f t="shared" si="36"/>
        <v>-1053825</v>
      </c>
      <c r="K223" s="47">
        <f t="shared" si="37"/>
        <v>-42593</v>
      </c>
      <c r="L223" s="30">
        <f t="shared" si="38"/>
        <v>0</v>
      </c>
      <c r="M223" s="30">
        <f t="shared" si="39"/>
        <v>0</v>
      </c>
    </row>
    <row r="224" spans="1:13" x14ac:dyDescent="0.3">
      <c r="A224" s="51">
        <v>222</v>
      </c>
      <c r="F224" s="29">
        <f t="shared" si="32"/>
        <v>0</v>
      </c>
      <c r="G224" s="29">
        <f t="shared" si="33"/>
        <v>-2113650</v>
      </c>
      <c r="H224" s="65">
        <f t="shared" si="34"/>
        <v>-1484753.5211267604</v>
      </c>
      <c r="I224" s="65">
        <f t="shared" si="35"/>
        <v>-1688220</v>
      </c>
      <c r="J224" s="47">
        <f t="shared" si="36"/>
        <v>-1053825</v>
      </c>
      <c r="K224" s="47">
        <f t="shared" si="37"/>
        <v>-42593</v>
      </c>
      <c r="L224" s="30">
        <f t="shared" si="38"/>
        <v>0</v>
      </c>
      <c r="M224" s="30">
        <f t="shared" si="39"/>
        <v>0</v>
      </c>
    </row>
    <row r="225" spans="1:13" x14ac:dyDescent="0.3">
      <c r="A225" s="51">
        <v>223</v>
      </c>
      <c r="F225" s="29">
        <f t="shared" si="32"/>
        <v>0</v>
      </c>
      <c r="G225" s="29">
        <f t="shared" si="33"/>
        <v>-2113650</v>
      </c>
      <c r="H225" s="65">
        <f t="shared" si="34"/>
        <v>-1484753.5211267604</v>
      </c>
      <c r="I225" s="65">
        <f t="shared" si="35"/>
        <v>-1688220</v>
      </c>
      <c r="J225" s="47">
        <f t="shared" si="36"/>
        <v>-1053825</v>
      </c>
      <c r="K225" s="47">
        <f t="shared" si="37"/>
        <v>-42593</v>
      </c>
      <c r="L225" s="30">
        <f t="shared" si="38"/>
        <v>0</v>
      </c>
      <c r="M225" s="30">
        <f t="shared" si="39"/>
        <v>0</v>
      </c>
    </row>
    <row r="226" spans="1:13" x14ac:dyDescent="0.3">
      <c r="A226" s="51">
        <v>224</v>
      </c>
      <c r="F226" s="29">
        <f t="shared" si="32"/>
        <v>0</v>
      </c>
      <c r="G226" s="29">
        <f t="shared" si="33"/>
        <v>-2113650</v>
      </c>
      <c r="H226" s="65">
        <f t="shared" si="34"/>
        <v>-1484753.5211267604</v>
      </c>
      <c r="I226" s="65">
        <f t="shared" si="35"/>
        <v>-1688220</v>
      </c>
      <c r="J226" s="47">
        <f t="shared" si="36"/>
        <v>-1053825</v>
      </c>
      <c r="K226" s="47">
        <f t="shared" si="37"/>
        <v>-42593</v>
      </c>
      <c r="L226" s="30">
        <f t="shared" si="38"/>
        <v>0</v>
      </c>
      <c r="M226" s="30">
        <f t="shared" si="39"/>
        <v>0</v>
      </c>
    </row>
    <row r="227" spans="1:13" x14ac:dyDescent="0.3">
      <c r="A227" s="51">
        <v>225</v>
      </c>
      <c r="F227" s="29">
        <f t="shared" si="32"/>
        <v>0</v>
      </c>
      <c r="G227" s="29">
        <f t="shared" si="33"/>
        <v>-2113650</v>
      </c>
      <c r="H227" s="65">
        <f t="shared" si="34"/>
        <v>-1484753.5211267604</v>
      </c>
      <c r="I227" s="65">
        <f t="shared" si="35"/>
        <v>-1688220</v>
      </c>
      <c r="J227" s="47">
        <f t="shared" si="36"/>
        <v>-1053825</v>
      </c>
      <c r="K227" s="47">
        <f t="shared" si="37"/>
        <v>-42593</v>
      </c>
      <c r="L227" s="30">
        <f t="shared" si="38"/>
        <v>0</v>
      </c>
      <c r="M227" s="30">
        <f t="shared" si="39"/>
        <v>0</v>
      </c>
    </row>
    <row r="228" spans="1:13" x14ac:dyDescent="0.3">
      <c r="A228" s="51">
        <v>226</v>
      </c>
      <c r="F228" s="29">
        <f t="shared" si="32"/>
        <v>0</v>
      </c>
      <c r="G228" s="29">
        <f t="shared" si="33"/>
        <v>-2113650</v>
      </c>
      <c r="H228" s="65">
        <f t="shared" si="34"/>
        <v>-1484753.5211267604</v>
      </c>
      <c r="I228" s="65">
        <f t="shared" si="35"/>
        <v>-1688220</v>
      </c>
      <c r="J228" s="47">
        <f t="shared" si="36"/>
        <v>-1053825</v>
      </c>
      <c r="K228" s="47">
        <f t="shared" si="37"/>
        <v>-42593</v>
      </c>
      <c r="L228" s="30">
        <f t="shared" si="38"/>
        <v>0</v>
      </c>
      <c r="M228" s="30">
        <f t="shared" si="39"/>
        <v>0</v>
      </c>
    </row>
    <row r="229" spans="1:13" x14ac:dyDescent="0.3">
      <c r="A229" s="51">
        <v>227</v>
      </c>
      <c r="F229" s="29">
        <f t="shared" si="32"/>
        <v>0</v>
      </c>
      <c r="G229" s="29">
        <f t="shared" si="33"/>
        <v>-2113650</v>
      </c>
      <c r="H229" s="65">
        <f t="shared" si="34"/>
        <v>-1484753.5211267604</v>
      </c>
      <c r="I229" s="65">
        <f t="shared" si="35"/>
        <v>-1688220</v>
      </c>
      <c r="J229" s="47">
        <f t="shared" si="36"/>
        <v>-1053825</v>
      </c>
      <c r="K229" s="47">
        <f t="shared" si="37"/>
        <v>-42593</v>
      </c>
      <c r="L229" s="30">
        <f t="shared" si="38"/>
        <v>0</v>
      </c>
      <c r="M229" s="30">
        <f t="shared" si="39"/>
        <v>0</v>
      </c>
    </row>
    <row r="230" spans="1:13" x14ac:dyDescent="0.3">
      <c r="A230" s="51">
        <v>228</v>
      </c>
      <c r="F230" s="29">
        <f t="shared" si="32"/>
        <v>0</v>
      </c>
      <c r="G230" s="29">
        <f t="shared" si="33"/>
        <v>-2113650</v>
      </c>
      <c r="H230" s="65">
        <f t="shared" si="34"/>
        <v>-1484753.5211267604</v>
      </c>
      <c r="I230" s="65">
        <f t="shared" si="35"/>
        <v>-1688220</v>
      </c>
      <c r="J230" s="47">
        <f t="shared" si="36"/>
        <v>-1053825</v>
      </c>
      <c r="K230" s="47">
        <f t="shared" si="37"/>
        <v>-42593</v>
      </c>
      <c r="L230" s="30">
        <f t="shared" si="38"/>
        <v>0</v>
      </c>
      <c r="M230" s="30">
        <f t="shared" si="39"/>
        <v>0</v>
      </c>
    </row>
    <row r="231" spans="1:13" x14ac:dyDescent="0.3">
      <c r="A231" s="51">
        <v>229</v>
      </c>
      <c r="F231" s="29">
        <f t="shared" si="32"/>
        <v>0</v>
      </c>
      <c r="G231" s="29">
        <f t="shared" si="33"/>
        <v>-2113650</v>
      </c>
      <c r="H231" s="65">
        <f t="shared" si="34"/>
        <v>-1484753.5211267604</v>
      </c>
      <c r="I231" s="65">
        <f t="shared" si="35"/>
        <v>-1688220</v>
      </c>
      <c r="J231" s="47">
        <f t="shared" si="36"/>
        <v>-1053825</v>
      </c>
      <c r="K231" s="47">
        <f t="shared" si="37"/>
        <v>-42593</v>
      </c>
      <c r="L231" s="30">
        <f t="shared" si="38"/>
        <v>0</v>
      </c>
      <c r="M231" s="30">
        <f t="shared" si="39"/>
        <v>0</v>
      </c>
    </row>
    <row r="232" spans="1:13" x14ac:dyDescent="0.3">
      <c r="A232" s="51">
        <v>230</v>
      </c>
      <c r="F232" s="29">
        <f t="shared" si="32"/>
        <v>0</v>
      </c>
      <c r="G232" s="29">
        <f t="shared" si="33"/>
        <v>-2113650</v>
      </c>
      <c r="H232" s="65">
        <f t="shared" si="34"/>
        <v>-1484753.5211267604</v>
      </c>
      <c r="I232" s="65">
        <f t="shared" si="35"/>
        <v>-1688220</v>
      </c>
      <c r="J232" s="47">
        <f t="shared" si="36"/>
        <v>-1053825</v>
      </c>
      <c r="K232" s="47">
        <f t="shared" si="37"/>
        <v>-42593</v>
      </c>
      <c r="L232" s="30">
        <f t="shared" si="38"/>
        <v>0</v>
      </c>
      <c r="M232" s="30">
        <f t="shared" si="39"/>
        <v>0</v>
      </c>
    </row>
    <row r="233" spans="1:13" x14ac:dyDescent="0.3">
      <c r="A233" s="51">
        <v>231</v>
      </c>
      <c r="F233" s="29">
        <f t="shared" si="32"/>
        <v>0</v>
      </c>
      <c r="G233" s="29">
        <f t="shared" si="33"/>
        <v>-2113650</v>
      </c>
      <c r="H233" s="65">
        <f t="shared" si="34"/>
        <v>-1484753.5211267604</v>
      </c>
      <c r="I233" s="65">
        <f t="shared" si="35"/>
        <v>-1688220</v>
      </c>
      <c r="J233" s="47">
        <f t="shared" si="36"/>
        <v>-1053825</v>
      </c>
      <c r="K233" s="47">
        <f t="shared" si="37"/>
        <v>-42593</v>
      </c>
      <c r="L233" s="30">
        <f t="shared" si="38"/>
        <v>0</v>
      </c>
      <c r="M233" s="30">
        <f t="shared" si="39"/>
        <v>0</v>
      </c>
    </row>
    <row r="234" spans="1:13" x14ac:dyDescent="0.3">
      <c r="A234" s="51">
        <v>232</v>
      </c>
      <c r="F234" s="29">
        <f t="shared" si="32"/>
        <v>0</v>
      </c>
      <c r="G234" s="29">
        <f t="shared" si="33"/>
        <v>-2113650</v>
      </c>
      <c r="H234" s="65">
        <f t="shared" si="34"/>
        <v>-1484753.5211267604</v>
      </c>
      <c r="I234" s="65">
        <f t="shared" si="35"/>
        <v>-1688220</v>
      </c>
      <c r="J234" s="47">
        <f t="shared" si="36"/>
        <v>-1053825</v>
      </c>
      <c r="K234" s="47">
        <f t="shared" si="37"/>
        <v>-42593</v>
      </c>
      <c r="L234" s="30">
        <f t="shared" si="38"/>
        <v>0</v>
      </c>
      <c r="M234" s="30">
        <f t="shared" si="39"/>
        <v>0</v>
      </c>
    </row>
    <row r="235" spans="1:13" x14ac:dyDescent="0.3">
      <c r="A235" s="51">
        <v>233</v>
      </c>
      <c r="F235" s="29">
        <f t="shared" si="32"/>
        <v>0</v>
      </c>
      <c r="G235" s="29">
        <f t="shared" si="33"/>
        <v>-2113650</v>
      </c>
      <c r="H235" s="65">
        <f t="shared" si="34"/>
        <v>-1484753.5211267604</v>
      </c>
      <c r="I235" s="65">
        <f t="shared" si="35"/>
        <v>-1688220</v>
      </c>
      <c r="J235" s="47">
        <f t="shared" si="36"/>
        <v>-1053825</v>
      </c>
      <c r="K235" s="47">
        <f t="shared" si="37"/>
        <v>-42593</v>
      </c>
      <c r="L235" s="30">
        <f t="shared" si="38"/>
        <v>0</v>
      </c>
      <c r="M235" s="30">
        <f t="shared" si="39"/>
        <v>0</v>
      </c>
    </row>
    <row r="236" spans="1:13" x14ac:dyDescent="0.3">
      <c r="A236" s="51">
        <v>234</v>
      </c>
      <c r="F236" s="29">
        <f t="shared" si="32"/>
        <v>0</v>
      </c>
      <c r="G236" s="29">
        <f t="shared" si="33"/>
        <v>-2113650</v>
      </c>
      <c r="H236" s="65">
        <f t="shared" si="34"/>
        <v>-1484753.5211267604</v>
      </c>
      <c r="I236" s="65">
        <f t="shared" si="35"/>
        <v>-1688220</v>
      </c>
      <c r="J236" s="47">
        <f t="shared" si="36"/>
        <v>-1053825</v>
      </c>
      <c r="K236" s="47">
        <f t="shared" si="37"/>
        <v>-42593</v>
      </c>
      <c r="L236" s="30">
        <f t="shared" si="38"/>
        <v>0</v>
      </c>
      <c r="M236" s="30">
        <f t="shared" si="39"/>
        <v>0</v>
      </c>
    </row>
    <row r="237" spans="1:13" x14ac:dyDescent="0.3">
      <c r="A237" s="51">
        <v>235</v>
      </c>
      <c r="F237" s="29">
        <f t="shared" si="32"/>
        <v>0</v>
      </c>
      <c r="G237" s="29">
        <f t="shared" si="33"/>
        <v>-2113650</v>
      </c>
      <c r="H237" s="65">
        <f t="shared" si="34"/>
        <v>-1484753.5211267604</v>
      </c>
      <c r="I237" s="65">
        <f t="shared" si="35"/>
        <v>-1688220</v>
      </c>
      <c r="J237" s="47">
        <f t="shared" si="36"/>
        <v>-1053825</v>
      </c>
      <c r="K237" s="47">
        <f t="shared" si="37"/>
        <v>-42593</v>
      </c>
      <c r="L237" s="30">
        <f t="shared" si="38"/>
        <v>0</v>
      </c>
      <c r="M237" s="30">
        <f t="shared" si="39"/>
        <v>0</v>
      </c>
    </row>
    <row r="238" spans="1:13" x14ac:dyDescent="0.3">
      <c r="A238" s="51">
        <v>236</v>
      </c>
      <c r="F238" s="29">
        <f t="shared" si="32"/>
        <v>0</v>
      </c>
      <c r="G238" s="29">
        <f t="shared" si="33"/>
        <v>-2113650</v>
      </c>
      <c r="H238" s="65">
        <f t="shared" si="34"/>
        <v>-1484753.5211267604</v>
      </c>
      <c r="I238" s="65">
        <f t="shared" si="35"/>
        <v>-1688220</v>
      </c>
      <c r="J238" s="47">
        <f t="shared" si="36"/>
        <v>-1053825</v>
      </c>
      <c r="K238" s="47">
        <f t="shared" si="37"/>
        <v>-42593</v>
      </c>
      <c r="L238" s="30">
        <f t="shared" si="38"/>
        <v>0</v>
      </c>
      <c r="M238" s="30">
        <f t="shared" si="39"/>
        <v>0</v>
      </c>
    </row>
    <row r="239" spans="1:13" x14ac:dyDescent="0.3">
      <c r="A239" s="51">
        <v>237</v>
      </c>
      <c r="F239" s="29">
        <f t="shared" si="32"/>
        <v>0</v>
      </c>
      <c r="G239" s="29">
        <f t="shared" si="33"/>
        <v>-2113650</v>
      </c>
      <c r="H239" s="65">
        <f t="shared" si="34"/>
        <v>-1484753.5211267604</v>
      </c>
      <c r="I239" s="65">
        <f t="shared" si="35"/>
        <v>-1688220</v>
      </c>
      <c r="J239" s="47">
        <f t="shared" si="36"/>
        <v>-1053825</v>
      </c>
      <c r="K239" s="47">
        <f t="shared" si="37"/>
        <v>-42593</v>
      </c>
      <c r="L239" s="30">
        <f t="shared" si="38"/>
        <v>0</v>
      </c>
      <c r="M239" s="30">
        <f t="shared" si="39"/>
        <v>0</v>
      </c>
    </row>
    <row r="240" spans="1:13" x14ac:dyDescent="0.3">
      <c r="A240" s="51">
        <v>238</v>
      </c>
      <c r="F240" s="29">
        <f t="shared" si="32"/>
        <v>0</v>
      </c>
      <c r="G240" s="29">
        <f t="shared" si="33"/>
        <v>-2113650</v>
      </c>
      <c r="H240" s="65">
        <f t="shared" si="34"/>
        <v>-1484753.5211267604</v>
      </c>
      <c r="I240" s="65">
        <f t="shared" si="35"/>
        <v>-1688220</v>
      </c>
      <c r="J240" s="47">
        <f t="shared" si="36"/>
        <v>-1053825</v>
      </c>
      <c r="K240" s="47">
        <f t="shared" si="37"/>
        <v>-42593</v>
      </c>
      <c r="L240" s="30">
        <f t="shared" si="38"/>
        <v>0</v>
      </c>
      <c r="M240" s="30">
        <f t="shared" si="39"/>
        <v>0</v>
      </c>
    </row>
    <row r="241" spans="1:13" x14ac:dyDescent="0.3">
      <c r="A241" s="51">
        <v>239</v>
      </c>
      <c r="F241" s="29">
        <f t="shared" si="32"/>
        <v>0</v>
      </c>
      <c r="G241" s="29">
        <f t="shared" si="33"/>
        <v>-2113650</v>
      </c>
      <c r="H241" s="65">
        <f t="shared" si="34"/>
        <v>-1484753.5211267604</v>
      </c>
      <c r="I241" s="65">
        <f t="shared" si="35"/>
        <v>-1688220</v>
      </c>
      <c r="J241" s="47">
        <f t="shared" si="36"/>
        <v>-1053825</v>
      </c>
      <c r="K241" s="47">
        <f t="shared" si="37"/>
        <v>-42593</v>
      </c>
      <c r="L241" s="30">
        <f t="shared" si="38"/>
        <v>0</v>
      </c>
      <c r="M241" s="30">
        <f t="shared" si="39"/>
        <v>0</v>
      </c>
    </row>
    <row r="242" spans="1:13" x14ac:dyDescent="0.3">
      <c r="A242" s="51">
        <v>240</v>
      </c>
      <c r="F242" s="29">
        <f t="shared" si="32"/>
        <v>0</v>
      </c>
      <c r="G242" s="29">
        <f t="shared" si="33"/>
        <v>-2113650</v>
      </c>
      <c r="H242" s="65">
        <f t="shared" si="34"/>
        <v>-1484753.5211267604</v>
      </c>
      <c r="I242" s="65">
        <f t="shared" si="35"/>
        <v>-1688220</v>
      </c>
      <c r="J242" s="47">
        <f t="shared" si="36"/>
        <v>-1053825</v>
      </c>
      <c r="K242" s="47">
        <f t="shared" si="37"/>
        <v>-42593</v>
      </c>
      <c r="L242" s="30">
        <f t="shared" si="38"/>
        <v>0</v>
      </c>
      <c r="M242" s="30">
        <f t="shared" si="39"/>
        <v>0</v>
      </c>
    </row>
    <row r="243" spans="1:13" x14ac:dyDescent="0.3">
      <c r="A243" s="51">
        <v>241</v>
      </c>
      <c r="F243" s="29">
        <f t="shared" si="32"/>
        <v>0</v>
      </c>
      <c r="G243" s="29">
        <f t="shared" si="33"/>
        <v>-2113650</v>
      </c>
      <c r="H243" s="65">
        <f t="shared" si="34"/>
        <v>-1484753.5211267604</v>
      </c>
      <c r="I243" s="65">
        <f t="shared" si="35"/>
        <v>-1688220</v>
      </c>
      <c r="J243" s="47">
        <f t="shared" si="36"/>
        <v>-1053825</v>
      </c>
      <c r="K243" s="47">
        <f t="shared" si="37"/>
        <v>-42593</v>
      </c>
      <c r="L243" s="30">
        <f t="shared" si="38"/>
        <v>0</v>
      </c>
      <c r="M243" s="30">
        <f t="shared" si="39"/>
        <v>0</v>
      </c>
    </row>
    <row r="244" spans="1:13" x14ac:dyDescent="0.3">
      <c r="A244" s="51">
        <v>242</v>
      </c>
      <c r="F244" s="29">
        <f t="shared" si="32"/>
        <v>0</v>
      </c>
      <c r="G244" s="29">
        <f t="shared" si="33"/>
        <v>-2113650</v>
      </c>
      <c r="H244" s="65">
        <f t="shared" si="34"/>
        <v>-1484753.5211267604</v>
      </c>
      <c r="I244" s="65">
        <f t="shared" si="35"/>
        <v>-1688220</v>
      </c>
      <c r="J244" s="47">
        <f t="shared" si="36"/>
        <v>-1053825</v>
      </c>
      <c r="K244" s="47">
        <f t="shared" si="37"/>
        <v>-42593</v>
      </c>
      <c r="L244" s="30">
        <f t="shared" si="38"/>
        <v>0</v>
      </c>
      <c r="M244" s="30">
        <f t="shared" si="39"/>
        <v>0</v>
      </c>
    </row>
    <row r="245" spans="1:13" x14ac:dyDescent="0.3">
      <c r="A245" s="51">
        <v>243</v>
      </c>
      <c r="F245" s="29">
        <f t="shared" si="32"/>
        <v>0</v>
      </c>
      <c r="G245" s="29">
        <f t="shared" si="33"/>
        <v>-2113650</v>
      </c>
      <c r="H245" s="65">
        <f t="shared" si="34"/>
        <v>-1484753.5211267604</v>
      </c>
      <c r="I245" s="65">
        <f t="shared" si="35"/>
        <v>-1688220</v>
      </c>
      <c r="J245" s="47">
        <f t="shared" si="36"/>
        <v>-1053825</v>
      </c>
      <c r="K245" s="47">
        <f t="shared" si="37"/>
        <v>-42593</v>
      </c>
      <c r="L245" s="30">
        <f t="shared" si="38"/>
        <v>0</v>
      </c>
      <c r="M245" s="30">
        <f t="shared" si="39"/>
        <v>0</v>
      </c>
    </row>
    <row r="246" spans="1:13" x14ac:dyDescent="0.3">
      <c r="A246" s="51">
        <v>244</v>
      </c>
      <c r="F246" s="29">
        <f t="shared" si="32"/>
        <v>0</v>
      </c>
      <c r="G246" s="29">
        <f t="shared" si="33"/>
        <v>-2113650</v>
      </c>
      <c r="H246" s="65">
        <f t="shared" si="34"/>
        <v>-1484753.5211267604</v>
      </c>
      <c r="I246" s="65">
        <f t="shared" si="35"/>
        <v>-1688220</v>
      </c>
      <c r="J246" s="47">
        <f t="shared" si="36"/>
        <v>-1053825</v>
      </c>
      <c r="K246" s="47">
        <f t="shared" si="37"/>
        <v>-42593</v>
      </c>
      <c r="L246" s="30">
        <f t="shared" si="38"/>
        <v>0</v>
      </c>
      <c r="M246" s="30">
        <f t="shared" si="39"/>
        <v>0</v>
      </c>
    </row>
    <row r="247" spans="1:13" x14ac:dyDescent="0.3">
      <c r="A247" s="51">
        <v>245</v>
      </c>
      <c r="F247" s="29">
        <f t="shared" si="32"/>
        <v>0</v>
      </c>
      <c r="G247" s="29">
        <f t="shared" si="33"/>
        <v>-2113650</v>
      </c>
      <c r="H247" s="65">
        <f t="shared" si="34"/>
        <v>-1484753.5211267604</v>
      </c>
      <c r="I247" s="65">
        <f t="shared" si="35"/>
        <v>-1688220</v>
      </c>
      <c r="J247" s="47">
        <f t="shared" si="36"/>
        <v>-1053825</v>
      </c>
      <c r="K247" s="47">
        <f t="shared" si="37"/>
        <v>-42593</v>
      </c>
      <c r="L247" s="30">
        <f t="shared" si="38"/>
        <v>0</v>
      </c>
      <c r="M247" s="30">
        <f t="shared" si="39"/>
        <v>0</v>
      </c>
    </row>
    <row r="248" spans="1:13" x14ac:dyDescent="0.3">
      <c r="A248" s="51">
        <v>246</v>
      </c>
      <c r="F248" s="29">
        <f t="shared" si="32"/>
        <v>0</v>
      </c>
      <c r="G248" s="29">
        <f t="shared" si="33"/>
        <v>-2113650</v>
      </c>
      <c r="H248" s="65">
        <f t="shared" si="34"/>
        <v>-1484753.5211267604</v>
      </c>
      <c r="I248" s="65">
        <f t="shared" si="35"/>
        <v>-1688220</v>
      </c>
      <c r="J248" s="47">
        <f t="shared" si="36"/>
        <v>-1053825</v>
      </c>
      <c r="K248" s="47">
        <f t="shared" si="37"/>
        <v>-42593</v>
      </c>
      <c r="L248" s="30">
        <f t="shared" si="38"/>
        <v>0</v>
      </c>
      <c r="M248" s="30">
        <f t="shared" si="39"/>
        <v>0</v>
      </c>
    </row>
    <row r="249" spans="1:13" x14ac:dyDescent="0.3">
      <c r="A249" s="51">
        <v>247</v>
      </c>
      <c r="F249" s="29">
        <f t="shared" si="32"/>
        <v>0</v>
      </c>
      <c r="G249" s="29">
        <f t="shared" si="33"/>
        <v>-2113650</v>
      </c>
      <c r="H249" s="65">
        <f t="shared" si="34"/>
        <v>-1484753.5211267604</v>
      </c>
      <c r="I249" s="65">
        <f t="shared" si="35"/>
        <v>-1688220</v>
      </c>
      <c r="J249" s="47">
        <f t="shared" si="36"/>
        <v>-1053825</v>
      </c>
      <c r="K249" s="47">
        <f t="shared" si="37"/>
        <v>-42593</v>
      </c>
      <c r="L249" s="30">
        <f t="shared" si="38"/>
        <v>0</v>
      </c>
      <c r="M249" s="30">
        <f t="shared" si="39"/>
        <v>0</v>
      </c>
    </row>
    <row r="250" spans="1:13" x14ac:dyDescent="0.3">
      <c r="A250" s="51">
        <v>248</v>
      </c>
      <c r="F250" s="29">
        <f t="shared" si="32"/>
        <v>0</v>
      </c>
      <c r="G250" s="29">
        <f t="shared" si="33"/>
        <v>-2113650</v>
      </c>
      <c r="H250" s="65">
        <f t="shared" si="34"/>
        <v>-1484753.5211267604</v>
      </c>
      <c r="I250" s="65">
        <f t="shared" si="35"/>
        <v>-1688220</v>
      </c>
      <c r="J250" s="47">
        <f t="shared" si="36"/>
        <v>-1053825</v>
      </c>
      <c r="K250" s="47">
        <f t="shared" si="37"/>
        <v>-42593</v>
      </c>
      <c r="L250" s="30">
        <f t="shared" si="38"/>
        <v>0</v>
      </c>
      <c r="M250" s="30">
        <f t="shared" si="39"/>
        <v>0</v>
      </c>
    </row>
    <row r="251" spans="1:13" x14ac:dyDescent="0.3">
      <c r="A251" s="51">
        <v>249</v>
      </c>
      <c r="F251" s="29">
        <f t="shared" si="32"/>
        <v>0</v>
      </c>
      <c r="G251" s="29">
        <f t="shared" si="33"/>
        <v>-2113650</v>
      </c>
      <c r="H251" s="65">
        <f t="shared" si="34"/>
        <v>-1484753.5211267604</v>
      </c>
      <c r="I251" s="65">
        <f t="shared" si="35"/>
        <v>-1688220</v>
      </c>
      <c r="J251" s="47">
        <f t="shared" si="36"/>
        <v>-1053825</v>
      </c>
      <c r="K251" s="47">
        <f t="shared" si="37"/>
        <v>-42593</v>
      </c>
      <c r="L251" s="30">
        <f t="shared" si="38"/>
        <v>0</v>
      </c>
      <c r="M251" s="30">
        <f t="shared" si="39"/>
        <v>0</v>
      </c>
    </row>
    <row r="252" spans="1:13" x14ac:dyDescent="0.3">
      <c r="A252" s="51">
        <v>250</v>
      </c>
      <c r="F252" s="29">
        <f t="shared" si="32"/>
        <v>0</v>
      </c>
      <c r="G252" s="29">
        <f t="shared" si="33"/>
        <v>-2113650</v>
      </c>
      <c r="H252" s="65">
        <f t="shared" si="34"/>
        <v>-1484753.5211267604</v>
      </c>
      <c r="I252" s="65">
        <f t="shared" si="35"/>
        <v>-1688220</v>
      </c>
      <c r="J252" s="47">
        <f t="shared" si="36"/>
        <v>-1053825</v>
      </c>
      <c r="K252" s="47">
        <f t="shared" si="37"/>
        <v>-42593</v>
      </c>
      <c r="L252" s="30">
        <f t="shared" si="38"/>
        <v>0</v>
      </c>
      <c r="M252" s="30">
        <f t="shared" si="39"/>
        <v>0</v>
      </c>
    </row>
    <row r="253" spans="1:13" x14ac:dyDescent="0.3">
      <c r="A253" s="51">
        <v>251</v>
      </c>
      <c r="F253" s="29">
        <f t="shared" si="32"/>
        <v>0</v>
      </c>
      <c r="G253" s="29">
        <f t="shared" si="33"/>
        <v>-2113650</v>
      </c>
      <c r="H253" s="65">
        <f t="shared" si="34"/>
        <v>-1484753.5211267604</v>
      </c>
      <c r="I253" s="65">
        <f t="shared" si="35"/>
        <v>-1688220</v>
      </c>
      <c r="J253" s="47">
        <f t="shared" si="36"/>
        <v>-1053825</v>
      </c>
      <c r="K253" s="47">
        <f t="shared" si="37"/>
        <v>-42593</v>
      </c>
      <c r="L253" s="30">
        <f t="shared" si="38"/>
        <v>0</v>
      </c>
      <c r="M253" s="30">
        <f t="shared" si="39"/>
        <v>0</v>
      </c>
    </row>
    <row r="254" spans="1:13" x14ac:dyDescent="0.3">
      <c r="A254" s="51">
        <v>252</v>
      </c>
      <c r="F254" s="29">
        <f t="shared" si="32"/>
        <v>0</v>
      </c>
      <c r="G254" s="29">
        <f t="shared" si="33"/>
        <v>-2113650</v>
      </c>
      <c r="H254" s="65">
        <f t="shared" si="34"/>
        <v>-1484753.5211267604</v>
      </c>
      <c r="I254" s="65">
        <f t="shared" si="35"/>
        <v>-1688220</v>
      </c>
      <c r="J254" s="47">
        <f t="shared" si="36"/>
        <v>-1053825</v>
      </c>
      <c r="K254" s="47">
        <f t="shared" si="37"/>
        <v>-42593</v>
      </c>
      <c r="L254" s="30">
        <f t="shared" si="38"/>
        <v>0</v>
      </c>
      <c r="M254" s="30">
        <f t="shared" si="39"/>
        <v>0</v>
      </c>
    </row>
    <row r="255" spans="1:13" x14ac:dyDescent="0.3">
      <c r="A255" s="51">
        <v>253</v>
      </c>
      <c r="F255" s="29">
        <f t="shared" si="32"/>
        <v>0</v>
      </c>
      <c r="G255" s="29">
        <f t="shared" si="33"/>
        <v>-2113650</v>
      </c>
      <c r="H255" s="65">
        <f t="shared" si="34"/>
        <v>-1484753.5211267604</v>
      </c>
      <c r="I255" s="65">
        <f t="shared" si="35"/>
        <v>-1688220</v>
      </c>
      <c r="J255" s="47">
        <f t="shared" si="36"/>
        <v>-1053825</v>
      </c>
      <c r="K255" s="47">
        <f t="shared" si="37"/>
        <v>-42593</v>
      </c>
      <c r="L255" s="30">
        <f t="shared" si="38"/>
        <v>0</v>
      </c>
      <c r="M255" s="30">
        <f t="shared" si="39"/>
        <v>0</v>
      </c>
    </row>
    <row r="256" spans="1:13" x14ac:dyDescent="0.3">
      <c r="A256" s="51">
        <v>254</v>
      </c>
      <c r="F256" s="29">
        <f t="shared" si="32"/>
        <v>0</v>
      </c>
      <c r="G256" s="29">
        <f t="shared" si="33"/>
        <v>-2113650</v>
      </c>
      <c r="H256" s="65">
        <f t="shared" si="34"/>
        <v>-1484753.5211267604</v>
      </c>
      <c r="I256" s="65">
        <f t="shared" si="35"/>
        <v>-1688220</v>
      </c>
      <c r="J256" s="47">
        <f t="shared" si="36"/>
        <v>-1053825</v>
      </c>
      <c r="K256" s="47">
        <f t="shared" si="37"/>
        <v>-42593</v>
      </c>
      <c r="L256" s="30">
        <f t="shared" si="38"/>
        <v>0</v>
      </c>
      <c r="M256" s="30">
        <f t="shared" si="39"/>
        <v>0</v>
      </c>
    </row>
    <row r="257" spans="1:13" x14ac:dyDescent="0.3">
      <c r="A257" s="51">
        <v>255</v>
      </c>
      <c r="F257" s="29">
        <f t="shared" si="32"/>
        <v>0</v>
      </c>
      <c r="G257" s="29">
        <f t="shared" si="33"/>
        <v>-2113650</v>
      </c>
      <c r="H257" s="65">
        <f t="shared" si="34"/>
        <v>-1484753.5211267604</v>
      </c>
      <c r="I257" s="65">
        <f t="shared" si="35"/>
        <v>-1688220</v>
      </c>
      <c r="J257" s="47">
        <f t="shared" si="36"/>
        <v>-1053825</v>
      </c>
      <c r="K257" s="47">
        <f t="shared" si="37"/>
        <v>-42593</v>
      </c>
      <c r="L257" s="30">
        <f t="shared" si="38"/>
        <v>0</v>
      </c>
      <c r="M257" s="30">
        <f t="shared" si="39"/>
        <v>0</v>
      </c>
    </row>
    <row r="258" spans="1:13" x14ac:dyDescent="0.3">
      <c r="A258" s="51">
        <v>256</v>
      </c>
      <c r="F258" s="29">
        <f t="shared" si="32"/>
        <v>0</v>
      </c>
      <c r="G258" s="29">
        <f t="shared" si="33"/>
        <v>-2113650</v>
      </c>
      <c r="H258" s="65">
        <f t="shared" si="34"/>
        <v>-1484753.5211267604</v>
      </c>
      <c r="I258" s="65">
        <f t="shared" si="35"/>
        <v>-1688220</v>
      </c>
      <c r="J258" s="47">
        <f t="shared" si="36"/>
        <v>-1053825</v>
      </c>
      <c r="K258" s="47">
        <f t="shared" si="37"/>
        <v>-42593</v>
      </c>
      <c r="L258" s="30">
        <f t="shared" si="38"/>
        <v>0</v>
      </c>
      <c r="M258" s="30">
        <f t="shared" si="39"/>
        <v>0</v>
      </c>
    </row>
    <row r="259" spans="1:13" x14ac:dyDescent="0.3">
      <c r="A259" s="51">
        <v>257</v>
      </c>
      <c r="F259" s="29">
        <f t="shared" si="32"/>
        <v>0</v>
      </c>
      <c r="G259" s="29">
        <f t="shared" si="33"/>
        <v>-2113650</v>
      </c>
      <c r="H259" s="65">
        <f t="shared" si="34"/>
        <v>-1484753.5211267604</v>
      </c>
      <c r="I259" s="65">
        <f t="shared" si="35"/>
        <v>-1688220</v>
      </c>
      <c r="J259" s="47">
        <f t="shared" si="36"/>
        <v>-1053825</v>
      </c>
      <c r="K259" s="47">
        <f t="shared" si="37"/>
        <v>-42593</v>
      </c>
      <c r="L259" s="30">
        <f t="shared" si="38"/>
        <v>0</v>
      </c>
      <c r="M259" s="30">
        <f t="shared" si="39"/>
        <v>0</v>
      </c>
    </row>
    <row r="260" spans="1:13" x14ac:dyDescent="0.3">
      <c r="A260" s="51">
        <v>258</v>
      </c>
      <c r="F260" s="29">
        <f t="shared" si="32"/>
        <v>0</v>
      </c>
      <c r="G260" s="29">
        <f t="shared" si="33"/>
        <v>-2113650</v>
      </c>
      <c r="H260" s="65">
        <f t="shared" si="34"/>
        <v>-1484753.5211267604</v>
      </c>
      <c r="I260" s="65">
        <f t="shared" si="35"/>
        <v>-1688220</v>
      </c>
      <c r="J260" s="47">
        <f t="shared" si="36"/>
        <v>-1053825</v>
      </c>
      <c r="K260" s="47">
        <f t="shared" si="37"/>
        <v>-42593</v>
      </c>
      <c r="L260" s="30">
        <f t="shared" si="38"/>
        <v>0</v>
      </c>
      <c r="M260" s="30">
        <f t="shared" si="39"/>
        <v>0</v>
      </c>
    </row>
    <row r="261" spans="1:13" x14ac:dyDescent="0.3">
      <c r="A261" s="51">
        <v>259</v>
      </c>
      <c r="F261" s="29">
        <f t="shared" si="32"/>
        <v>0</v>
      </c>
      <c r="G261" s="29">
        <f t="shared" si="33"/>
        <v>-2113650</v>
      </c>
      <c r="H261" s="65">
        <f t="shared" si="34"/>
        <v>-1484753.5211267604</v>
      </c>
      <c r="I261" s="65">
        <f t="shared" si="35"/>
        <v>-1688220</v>
      </c>
      <c r="J261" s="47">
        <f t="shared" si="36"/>
        <v>-1053825</v>
      </c>
      <c r="K261" s="47">
        <f t="shared" si="37"/>
        <v>-42593</v>
      </c>
      <c r="L261" s="30">
        <f t="shared" si="38"/>
        <v>0</v>
      </c>
      <c r="M261" s="30">
        <f t="shared" si="39"/>
        <v>0</v>
      </c>
    </row>
    <row r="262" spans="1:13" x14ac:dyDescent="0.3">
      <c r="A262" s="51">
        <v>260</v>
      </c>
      <c r="F262" s="29">
        <f t="shared" si="32"/>
        <v>0</v>
      </c>
      <c r="G262" s="29">
        <f t="shared" si="33"/>
        <v>-2113650</v>
      </c>
      <c r="H262" s="65">
        <f t="shared" si="34"/>
        <v>-1484753.5211267604</v>
      </c>
      <c r="I262" s="65">
        <f t="shared" si="35"/>
        <v>-1688220</v>
      </c>
      <c r="J262" s="47">
        <f t="shared" si="36"/>
        <v>-1053825</v>
      </c>
      <c r="K262" s="47">
        <f t="shared" si="37"/>
        <v>-42593</v>
      </c>
      <c r="L262" s="30">
        <f t="shared" si="38"/>
        <v>0</v>
      </c>
      <c r="M262" s="30">
        <f t="shared" si="39"/>
        <v>0</v>
      </c>
    </row>
    <row r="263" spans="1:13" x14ac:dyDescent="0.3">
      <c r="A263" s="51">
        <v>261</v>
      </c>
      <c r="F263" s="29">
        <f t="shared" si="32"/>
        <v>0</v>
      </c>
      <c r="G263" s="29">
        <f t="shared" si="33"/>
        <v>-2113650</v>
      </c>
      <c r="H263" s="65">
        <f t="shared" si="34"/>
        <v>-1484753.5211267604</v>
      </c>
      <c r="I263" s="65">
        <f t="shared" si="35"/>
        <v>-1688220</v>
      </c>
      <c r="J263" s="47">
        <f t="shared" si="36"/>
        <v>-1053825</v>
      </c>
      <c r="K263" s="47">
        <f t="shared" si="37"/>
        <v>-42593</v>
      </c>
      <c r="L263" s="30">
        <f t="shared" si="38"/>
        <v>0</v>
      </c>
      <c r="M263" s="30">
        <f t="shared" si="39"/>
        <v>0</v>
      </c>
    </row>
    <row r="264" spans="1:13" x14ac:dyDescent="0.3">
      <c r="A264" s="51">
        <v>262</v>
      </c>
      <c r="F264" s="29">
        <f t="shared" si="32"/>
        <v>0</v>
      </c>
      <c r="G264" s="29">
        <f t="shared" si="33"/>
        <v>-2113650</v>
      </c>
      <c r="H264" s="65">
        <f t="shared" si="34"/>
        <v>-1484753.5211267604</v>
      </c>
      <c r="I264" s="65">
        <f t="shared" si="35"/>
        <v>-1688220</v>
      </c>
      <c r="J264" s="47">
        <f t="shared" si="36"/>
        <v>-1053825</v>
      </c>
      <c r="K264" s="47">
        <f t="shared" si="37"/>
        <v>-42593</v>
      </c>
      <c r="L264" s="30">
        <f t="shared" si="38"/>
        <v>0</v>
      </c>
      <c r="M264" s="30">
        <f t="shared" si="39"/>
        <v>0</v>
      </c>
    </row>
    <row r="265" spans="1:13" x14ac:dyDescent="0.3">
      <c r="A265" s="51">
        <v>263</v>
      </c>
      <c r="F265" s="29">
        <f t="shared" ref="F265:F328" si="40">-D265</f>
        <v>0</v>
      </c>
      <c r="G265" s="29">
        <f t="shared" ref="G265:G328" si="41">K265*$R$9+$R$10</f>
        <v>-2113650</v>
      </c>
      <c r="H265" s="65">
        <f t="shared" ref="H265:H328" si="42">K265*$Q$9+$Q$10</f>
        <v>-1484753.5211267604</v>
      </c>
      <c r="I265" s="65">
        <f t="shared" ref="I265:I328" si="43">K265*$S$9+$S$10</f>
        <v>-1688220</v>
      </c>
      <c r="J265" s="47">
        <f t="shared" ref="J265:J328" si="44">K265*$T$9+$T$10</f>
        <v>-1053825</v>
      </c>
      <c r="K265" s="47">
        <f t="shared" ref="K265:K328" si="45">B265-$Q$11</f>
        <v>-42593</v>
      </c>
      <c r="L265" s="30">
        <f t="shared" ref="L265:L328" si="46">IF(K266=0,0,G266-G265)</f>
        <v>0</v>
      </c>
      <c r="M265" s="30">
        <f t="shared" ref="M265:M328" si="47">IF(K266=0,0,H266-H265)</f>
        <v>0</v>
      </c>
    </row>
    <row r="266" spans="1:13" x14ac:dyDescent="0.3">
      <c r="A266" s="51">
        <v>264</v>
      </c>
      <c r="F266" s="29">
        <f t="shared" si="40"/>
        <v>0</v>
      </c>
      <c r="G266" s="29">
        <f t="shared" si="41"/>
        <v>-2113650</v>
      </c>
      <c r="H266" s="65">
        <f t="shared" si="42"/>
        <v>-1484753.5211267604</v>
      </c>
      <c r="I266" s="65">
        <f t="shared" si="43"/>
        <v>-1688220</v>
      </c>
      <c r="J266" s="47">
        <f t="shared" si="44"/>
        <v>-1053825</v>
      </c>
      <c r="K266" s="47">
        <f t="shared" si="45"/>
        <v>-42593</v>
      </c>
      <c r="L266" s="30">
        <f t="shared" si="46"/>
        <v>0</v>
      </c>
      <c r="M266" s="30">
        <f t="shared" si="47"/>
        <v>0</v>
      </c>
    </row>
    <row r="267" spans="1:13" x14ac:dyDescent="0.3">
      <c r="A267" s="51">
        <v>265</v>
      </c>
      <c r="F267" s="29">
        <f t="shared" si="40"/>
        <v>0</v>
      </c>
      <c r="G267" s="29">
        <f t="shared" si="41"/>
        <v>-2113650</v>
      </c>
      <c r="H267" s="65">
        <f t="shared" si="42"/>
        <v>-1484753.5211267604</v>
      </c>
      <c r="I267" s="65">
        <f t="shared" si="43"/>
        <v>-1688220</v>
      </c>
      <c r="J267" s="47">
        <f t="shared" si="44"/>
        <v>-1053825</v>
      </c>
      <c r="K267" s="47">
        <f t="shared" si="45"/>
        <v>-42593</v>
      </c>
      <c r="L267" s="30">
        <f t="shared" si="46"/>
        <v>0</v>
      </c>
      <c r="M267" s="30">
        <f t="shared" si="47"/>
        <v>0</v>
      </c>
    </row>
    <row r="268" spans="1:13" x14ac:dyDescent="0.3">
      <c r="A268" s="51">
        <v>266</v>
      </c>
      <c r="F268" s="29">
        <f t="shared" si="40"/>
        <v>0</v>
      </c>
      <c r="G268" s="29">
        <f t="shared" si="41"/>
        <v>-2113650</v>
      </c>
      <c r="H268" s="65">
        <f t="shared" si="42"/>
        <v>-1484753.5211267604</v>
      </c>
      <c r="I268" s="65">
        <f t="shared" si="43"/>
        <v>-1688220</v>
      </c>
      <c r="J268" s="47">
        <f t="shared" si="44"/>
        <v>-1053825</v>
      </c>
      <c r="K268" s="47">
        <f t="shared" si="45"/>
        <v>-42593</v>
      </c>
      <c r="L268" s="30">
        <f t="shared" si="46"/>
        <v>0</v>
      </c>
      <c r="M268" s="30">
        <f t="shared" si="47"/>
        <v>0</v>
      </c>
    </row>
    <row r="269" spans="1:13" x14ac:dyDescent="0.3">
      <c r="A269" s="51">
        <v>267</v>
      </c>
      <c r="F269" s="29">
        <f t="shared" si="40"/>
        <v>0</v>
      </c>
      <c r="G269" s="29">
        <f t="shared" si="41"/>
        <v>-2113650</v>
      </c>
      <c r="H269" s="65">
        <f t="shared" si="42"/>
        <v>-1484753.5211267604</v>
      </c>
      <c r="I269" s="65">
        <f t="shared" si="43"/>
        <v>-1688220</v>
      </c>
      <c r="J269" s="47">
        <f t="shared" si="44"/>
        <v>-1053825</v>
      </c>
      <c r="K269" s="47">
        <f t="shared" si="45"/>
        <v>-42593</v>
      </c>
      <c r="L269" s="30">
        <f t="shared" si="46"/>
        <v>0</v>
      </c>
      <c r="M269" s="30">
        <f t="shared" si="47"/>
        <v>0</v>
      </c>
    </row>
    <row r="270" spans="1:13" x14ac:dyDescent="0.3">
      <c r="A270" s="51">
        <v>268</v>
      </c>
      <c r="F270" s="29">
        <f t="shared" si="40"/>
        <v>0</v>
      </c>
      <c r="G270" s="29">
        <f t="shared" si="41"/>
        <v>-2113650</v>
      </c>
      <c r="H270" s="65">
        <f t="shared" si="42"/>
        <v>-1484753.5211267604</v>
      </c>
      <c r="I270" s="65">
        <f t="shared" si="43"/>
        <v>-1688220</v>
      </c>
      <c r="J270" s="47">
        <f t="shared" si="44"/>
        <v>-1053825</v>
      </c>
      <c r="K270" s="47">
        <f t="shared" si="45"/>
        <v>-42593</v>
      </c>
      <c r="L270" s="30">
        <f t="shared" si="46"/>
        <v>0</v>
      </c>
      <c r="M270" s="30">
        <f t="shared" si="47"/>
        <v>0</v>
      </c>
    </row>
    <row r="271" spans="1:13" x14ac:dyDescent="0.3">
      <c r="A271" s="51">
        <v>269</v>
      </c>
      <c r="F271" s="29">
        <f t="shared" si="40"/>
        <v>0</v>
      </c>
      <c r="G271" s="29">
        <f t="shared" si="41"/>
        <v>-2113650</v>
      </c>
      <c r="H271" s="65">
        <f t="shared" si="42"/>
        <v>-1484753.5211267604</v>
      </c>
      <c r="I271" s="65">
        <f t="shared" si="43"/>
        <v>-1688220</v>
      </c>
      <c r="J271" s="47">
        <f t="shared" si="44"/>
        <v>-1053825</v>
      </c>
      <c r="K271" s="47">
        <f t="shared" si="45"/>
        <v>-42593</v>
      </c>
      <c r="L271" s="30">
        <f t="shared" si="46"/>
        <v>0</v>
      </c>
      <c r="M271" s="30">
        <f t="shared" si="47"/>
        <v>0</v>
      </c>
    </row>
    <row r="272" spans="1:13" x14ac:dyDescent="0.3">
      <c r="A272" s="51">
        <v>270</v>
      </c>
      <c r="F272" s="29">
        <f t="shared" si="40"/>
        <v>0</v>
      </c>
      <c r="G272" s="29">
        <f t="shared" si="41"/>
        <v>-2113650</v>
      </c>
      <c r="H272" s="65">
        <f t="shared" si="42"/>
        <v>-1484753.5211267604</v>
      </c>
      <c r="I272" s="65">
        <f t="shared" si="43"/>
        <v>-1688220</v>
      </c>
      <c r="J272" s="47">
        <f t="shared" si="44"/>
        <v>-1053825</v>
      </c>
      <c r="K272" s="47">
        <f t="shared" si="45"/>
        <v>-42593</v>
      </c>
      <c r="L272" s="30">
        <f t="shared" si="46"/>
        <v>0</v>
      </c>
      <c r="M272" s="30">
        <f t="shared" si="47"/>
        <v>0</v>
      </c>
    </row>
    <row r="273" spans="1:13" x14ac:dyDescent="0.3">
      <c r="A273" s="51">
        <v>271</v>
      </c>
      <c r="F273" s="29">
        <f t="shared" si="40"/>
        <v>0</v>
      </c>
      <c r="G273" s="29">
        <f t="shared" si="41"/>
        <v>-2113650</v>
      </c>
      <c r="H273" s="65">
        <f t="shared" si="42"/>
        <v>-1484753.5211267604</v>
      </c>
      <c r="I273" s="65">
        <f t="shared" si="43"/>
        <v>-1688220</v>
      </c>
      <c r="J273" s="47">
        <f t="shared" si="44"/>
        <v>-1053825</v>
      </c>
      <c r="K273" s="47">
        <f t="shared" si="45"/>
        <v>-42593</v>
      </c>
      <c r="L273" s="30">
        <f t="shared" si="46"/>
        <v>0</v>
      </c>
      <c r="M273" s="30">
        <f t="shared" si="47"/>
        <v>0</v>
      </c>
    </row>
    <row r="274" spans="1:13" x14ac:dyDescent="0.3">
      <c r="A274" s="51">
        <v>272</v>
      </c>
      <c r="F274" s="29">
        <f t="shared" si="40"/>
        <v>0</v>
      </c>
      <c r="G274" s="29">
        <f t="shared" si="41"/>
        <v>-2113650</v>
      </c>
      <c r="H274" s="65">
        <f t="shared" si="42"/>
        <v>-1484753.5211267604</v>
      </c>
      <c r="I274" s="65">
        <f t="shared" si="43"/>
        <v>-1688220</v>
      </c>
      <c r="J274" s="47">
        <f t="shared" si="44"/>
        <v>-1053825</v>
      </c>
      <c r="K274" s="47">
        <f t="shared" si="45"/>
        <v>-42593</v>
      </c>
      <c r="L274" s="30">
        <f t="shared" si="46"/>
        <v>0</v>
      </c>
      <c r="M274" s="30">
        <f t="shared" si="47"/>
        <v>0</v>
      </c>
    </row>
    <row r="275" spans="1:13" x14ac:dyDescent="0.3">
      <c r="A275" s="51">
        <v>273</v>
      </c>
      <c r="F275" s="29">
        <f t="shared" si="40"/>
        <v>0</v>
      </c>
      <c r="G275" s="29">
        <f t="shared" si="41"/>
        <v>-2113650</v>
      </c>
      <c r="H275" s="65">
        <f t="shared" si="42"/>
        <v>-1484753.5211267604</v>
      </c>
      <c r="I275" s="65">
        <f t="shared" si="43"/>
        <v>-1688220</v>
      </c>
      <c r="J275" s="47">
        <f t="shared" si="44"/>
        <v>-1053825</v>
      </c>
      <c r="K275" s="47">
        <f t="shared" si="45"/>
        <v>-42593</v>
      </c>
      <c r="L275" s="30">
        <f t="shared" si="46"/>
        <v>0</v>
      </c>
      <c r="M275" s="30">
        <f t="shared" si="47"/>
        <v>0</v>
      </c>
    </row>
    <row r="276" spans="1:13" x14ac:dyDescent="0.3">
      <c r="A276" s="51">
        <v>274</v>
      </c>
      <c r="F276" s="29">
        <f t="shared" si="40"/>
        <v>0</v>
      </c>
      <c r="G276" s="29">
        <f t="shared" si="41"/>
        <v>-2113650</v>
      </c>
      <c r="H276" s="65">
        <f t="shared" si="42"/>
        <v>-1484753.5211267604</v>
      </c>
      <c r="I276" s="65">
        <f t="shared" si="43"/>
        <v>-1688220</v>
      </c>
      <c r="J276" s="47">
        <f t="shared" si="44"/>
        <v>-1053825</v>
      </c>
      <c r="K276" s="47">
        <f t="shared" si="45"/>
        <v>-42593</v>
      </c>
      <c r="L276" s="30">
        <f t="shared" si="46"/>
        <v>0</v>
      </c>
      <c r="M276" s="30">
        <f t="shared" si="47"/>
        <v>0</v>
      </c>
    </row>
    <row r="277" spans="1:13" x14ac:dyDescent="0.3">
      <c r="A277" s="51">
        <v>275</v>
      </c>
      <c r="F277" s="29">
        <f t="shared" si="40"/>
        <v>0</v>
      </c>
      <c r="G277" s="29">
        <f t="shared" si="41"/>
        <v>-2113650</v>
      </c>
      <c r="H277" s="65">
        <f t="shared" si="42"/>
        <v>-1484753.5211267604</v>
      </c>
      <c r="I277" s="65">
        <f t="shared" si="43"/>
        <v>-1688220</v>
      </c>
      <c r="J277" s="47">
        <f t="shared" si="44"/>
        <v>-1053825</v>
      </c>
      <c r="K277" s="47">
        <f t="shared" si="45"/>
        <v>-42593</v>
      </c>
      <c r="L277" s="30">
        <f t="shared" si="46"/>
        <v>0</v>
      </c>
      <c r="M277" s="30">
        <f t="shared" si="47"/>
        <v>0</v>
      </c>
    </row>
    <row r="278" spans="1:13" x14ac:dyDescent="0.3">
      <c r="A278" s="51">
        <v>276</v>
      </c>
      <c r="F278" s="29">
        <f t="shared" si="40"/>
        <v>0</v>
      </c>
      <c r="G278" s="29">
        <f t="shared" si="41"/>
        <v>-2113650</v>
      </c>
      <c r="H278" s="65">
        <f t="shared" si="42"/>
        <v>-1484753.5211267604</v>
      </c>
      <c r="I278" s="65">
        <f t="shared" si="43"/>
        <v>-1688220</v>
      </c>
      <c r="J278" s="47">
        <f t="shared" si="44"/>
        <v>-1053825</v>
      </c>
      <c r="K278" s="47">
        <f t="shared" si="45"/>
        <v>-42593</v>
      </c>
      <c r="L278" s="30">
        <f t="shared" si="46"/>
        <v>0</v>
      </c>
      <c r="M278" s="30">
        <f t="shared" si="47"/>
        <v>0</v>
      </c>
    </row>
    <row r="279" spans="1:13" x14ac:dyDescent="0.3">
      <c r="A279" s="51">
        <v>277</v>
      </c>
      <c r="F279" s="29">
        <f t="shared" si="40"/>
        <v>0</v>
      </c>
      <c r="G279" s="29">
        <f t="shared" si="41"/>
        <v>-2113650</v>
      </c>
      <c r="H279" s="65">
        <f t="shared" si="42"/>
        <v>-1484753.5211267604</v>
      </c>
      <c r="I279" s="65">
        <f t="shared" si="43"/>
        <v>-1688220</v>
      </c>
      <c r="J279" s="47">
        <f t="shared" si="44"/>
        <v>-1053825</v>
      </c>
      <c r="K279" s="47">
        <f t="shared" si="45"/>
        <v>-42593</v>
      </c>
      <c r="L279" s="30">
        <f t="shared" si="46"/>
        <v>0</v>
      </c>
      <c r="M279" s="30">
        <f t="shared" si="47"/>
        <v>0</v>
      </c>
    </row>
    <row r="280" spans="1:13" x14ac:dyDescent="0.3">
      <c r="A280" s="51">
        <v>278</v>
      </c>
      <c r="F280" s="29">
        <f t="shared" si="40"/>
        <v>0</v>
      </c>
      <c r="G280" s="29">
        <f t="shared" si="41"/>
        <v>-2113650</v>
      </c>
      <c r="H280" s="65">
        <f t="shared" si="42"/>
        <v>-1484753.5211267604</v>
      </c>
      <c r="I280" s="65">
        <f t="shared" si="43"/>
        <v>-1688220</v>
      </c>
      <c r="J280" s="47">
        <f t="shared" si="44"/>
        <v>-1053825</v>
      </c>
      <c r="K280" s="47">
        <f t="shared" si="45"/>
        <v>-42593</v>
      </c>
      <c r="L280" s="30">
        <f t="shared" si="46"/>
        <v>0</v>
      </c>
      <c r="M280" s="30">
        <f t="shared" si="47"/>
        <v>0</v>
      </c>
    </row>
    <row r="281" spans="1:13" x14ac:dyDescent="0.3">
      <c r="A281" s="51">
        <v>279</v>
      </c>
      <c r="F281" s="29">
        <f t="shared" si="40"/>
        <v>0</v>
      </c>
      <c r="G281" s="29">
        <f t="shared" si="41"/>
        <v>-2113650</v>
      </c>
      <c r="H281" s="65">
        <f t="shared" si="42"/>
        <v>-1484753.5211267604</v>
      </c>
      <c r="I281" s="65">
        <f t="shared" si="43"/>
        <v>-1688220</v>
      </c>
      <c r="J281" s="47">
        <f t="shared" si="44"/>
        <v>-1053825</v>
      </c>
      <c r="K281" s="47">
        <f t="shared" si="45"/>
        <v>-42593</v>
      </c>
      <c r="L281" s="30">
        <f t="shared" si="46"/>
        <v>0</v>
      </c>
      <c r="M281" s="30">
        <f t="shared" si="47"/>
        <v>0</v>
      </c>
    </row>
    <row r="282" spans="1:13" x14ac:dyDescent="0.3">
      <c r="A282" s="51">
        <v>280</v>
      </c>
      <c r="F282" s="29">
        <f t="shared" si="40"/>
        <v>0</v>
      </c>
      <c r="G282" s="29">
        <f t="shared" si="41"/>
        <v>-2113650</v>
      </c>
      <c r="H282" s="65">
        <f t="shared" si="42"/>
        <v>-1484753.5211267604</v>
      </c>
      <c r="I282" s="65">
        <f t="shared" si="43"/>
        <v>-1688220</v>
      </c>
      <c r="J282" s="47">
        <f t="shared" si="44"/>
        <v>-1053825</v>
      </c>
      <c r="K282" s="47">
        <f t="shared" si="45"/>
        <v>-42593</v>
      </c>
      <c r="L282" s="30">
        <f t="shared" si="46"/>
        <v>0</v>
      </c>
      <c r="M282" s="30">
        <f t="shared" si="47"/>
        <v>0</v>
      </c>
    </row>
    <row r="283" spans="1:13" x14ac:dyDescent="0.3">
      <c r="A283" s="51">
        <v>281</v>
      </c>
      <c r="F283" s="29">
        <f t="shared" si="40"/>
        <v>0</v>
      </c>
      <c r="G283" s="29">
        <f t="shared" si="41"/>
        <v>-2113650</v>
      </c>
      <c r="H283" s="65">
        <f t="shared" si="42"/>
        <v>-1484753.5211267604</v>
      </c>
      <c r="I283" s="65">
        <f t="shared" si="43"/>
        <v>-1688220</v>
      </c>
      <c r="J283" s="47">
        <f t="shared" si="44"/>
        <v>-1053825</v>
      </c>
      <c r="K283" s="47">
        <f t="shared" si="45"/>
        <v>-42593</v>
      </c>
      <c r="L283" s="30">
        <f t="shared" si="46"/>
        <v>0</v>
      </c>
      <c r="M283" s="30">
        <f t="shared" si="47"/>
        <v>0</v>
      </c>
    </row>
    <row r="284" spans="1:13" x14ac:dyDescent="0.3">
      <c r="A284" s="51">
        <v>282</v>
      </c>
      <c r="F284" s="29">
        <f t="shared" si="40"/>
        <v>0</v>
      </c>
      <c r="G284" s="29">
        <f t="shared" si="41"/>
        <v>-2113650</v>
      </c>
      <c r="H284" s="65">
        <f t="shared" si="42"/>
        <v>-1484753.5211267604</v>
      </c>
      <c r="I284" s="65">
        <f t="shared" si="43"/>
        <v>-1688220</v>
      </c>
      <c r="J284" s="47">
        <f t="shared" si="44"/>
        <v>-1053825</v>
      </c>
      <c r="K284" s="47">
        <f t="shared" si="45"/>
        <v>-42593</v>
      </c>
      <c r="L284" s="30">
        <f t="shared" si="46"/>
        <v>0</v>
      </c>
      <c r="M284" s="30">
        <f t="shared" si="47"/>
        <v>0</v>
      </c>
    </row>
    <row r="285" spans="1:13" x14ac:dyDescent="0.3">
      <c r="A285" s="51">
        <v>283</v>
      </c>
      <c r="F285" s="29">
        <f t="shared" si="40"/>
        <v>0</v>
      </c>
      <c r="G285" s="29">
        <f t="shared" si="41"/>
        <v>-2113650</v>
      </c>
      <c r="H285" s="65">
        <f t="shared" si="42"/>
        <v>-1484753.5211267604</v>
      </c>
      <c r="I285" s="65">
        <f t="shared" si="43"/>
        <v>-1688220</v>
      </c>
      <c r="J285" s="47">
        <f t="shared" si="44"/>
        <v>-1053825</v>
      </c>
      <c r="K285" s="47">
        <f t="shared" si="45"/>
        <v>-42593</v>
      </c>
      <c r="L285" s="30">
        <f t="shared" si="46"/>
        <v>0</v>
      </c>
      <c r="M285" s="30">
        <f t="shared" si="47"/>
        <v>0</v>
      </c>
    </row>
    <row r="286" spans="1:13" x14ac:dyDescent="0.3">
      <c r="A286" s="51">
        <v>284</v>
      </c>
      <c r="F286" s="29">
        <f t="shared" si="40"/>
        <v>0</v>
      </c>
      <c r="G286" s="29">
        <f t="shared" si="41"/>
        <v>-2113650</v>
      </c>
      <c r="H286" s="65">
        <f t="shared" si="42"/>
        <v>-1484753.5211267604</v>
      </c>
      <c r="I286" s="65">
        <f t="shared" si="43"/>
        <v>-1688220</v>
      </c>
      <c r="J286" s="47">
        <f t="shared" si="44"/>
        <v>-1053825</v>
      </c>
      <c r="K286" s="47">
        <f t="shared" si="45"/>
        <v>-42593</v>
      </c>
      <c r="L286" s="30">
        <f t="shared" si="46"/>
        <v>0</v>
      </c>
      <c r="M286" s="30">
        <f t="shared" si="47"/>
        <v>0</v>
      </c>
    </row>
    <row r="287" spans="1:13" x14ac:dyDescent="0.3">
      <c r="A287" s="51">
        <v>285</v>
      </c>
      <c r="F287" s="29">
        <f t="shared" si="40"/>
        <v>0</v>
      </c>
      <c r="G287" s="29">
        <f t="shared" si="41"/>
        <v>-2113650</v>
      </c>
      <c r="H287" s="65">
        <f t="shared" si="42"/>
        <v>-1484753.5211267604</v>
      </c>
      <c r="I287" s="65">
        <f t="shared" si="43"/>
        <v>-1688220</v>
      </c>
      <c r="J287" s="47">
        <f t="shared" si="44"/>
        <v>-1053825</v>
      </c>
      <c r="K287" s="47">
        <f t="shared" si="45"/>
        <v>-42593</v>
      </c>
      <c r="L287" s="30">
        <f t="shared" si="46"/>
        <v>0</v>
      </c>
      <c r="M287" s="30">
        <f t="shared" si="47"/>
        <v>0</v>
      </c>
    </row>
    <row r="288" spans="1:13" x14ac:dyDescent="0.3">
      <c r="A288" s="51">
        <v>286</v>
      </c>
      <c r="F288" s="29">
        <f t="shared" si="40"/>
        <v>0</v>
      </c>
      <c r="G288" s="29">
        <f t="shared" si="41"/>
        <v>-2113650</v>
      </c>
      <c r="H288" s="65">
        <f t="shared" si="42"/>
        <v>-1484753.5211267604</v>
      </c>
      <c r="I288" s="65">
        <f t="shared" si="43"/>
        <v>-1688220</v>
      </c>
      <c r="J288" s="47">
        <f t="shared" si="44"/>
        <v>-1053825</v>
      </c>
      <c r="K288" s="47">
        <f t="shared" si="45"/>
        <v>-42593</v>
      </c>
      <c r="L288" s="30">
        <f t="shared" si="46"/>
        <v>0</v>
      </c>
      <c r="M288" s="30">
        <f t="shared" si="47"/>
        <v>0</v>
      </c>
    </row>
    <row r="289" spans="1:13" x14ac:dyDescent="0.3">
      <c r="A289" s="51">
        <v>287</v>
      </c>
      <c r="F289" s="29">
        <f t="shared" si="40"/>
        <v>0</v>
      </c>
      <c r="G289" s="29">
        <f t="shared" si="41"/>
        <v>-2113650</v>
      </c>
      <c r="H289" s="65">
        <f t="shared" si="42"/>
        <v>-1484753.5211267604</v>
      </c>
      <c r="I289" s="65">
        <f t="shared" si="43"/>
        <v>-1688220</v>
      </c>
      <c r="J289" s="47">
        <f t="shared" si="44"/>
        <v>-1053825</v>
      </c>
      <c r="K289" s="47">
        <f t="shared" si="45"/>
        <v>-42593</v>
      </c>
      <c r="L289" s="30">
        <f t="shared" si="46"/>
        <v>0</v>
      </c>
      <c r="M289" s="30">
        <f t="shared" si="47"/>
        <v>0</v>
      </c>
    </row>
    <row r="290" spans="1:13" x14ac:dyDescent="0.3">
      <c r="A290" s="51">
        <v>288</v>
      </c>
      <c r="F290" s="29">
        <f t="shared" si="40"/>
        <v>0</v>
      </c>
      <c r="G290" s="29">
        <f t="shared" si="41"/>
        <v>-2113650</v>
      </c>
      <c r="H290" s="65">
        <f t="shared" si="42"/>
        <v>-1484753.5211267604</v>
      </c>
      <c r="I290" s="65">
        <f t="shared" si="43"/>
        <v>-1688220</v>
      </c>
      <c r="J290" s="47">
        <f t="shared" si="44"/>
        <v>-1053825</v>
      </c>
      <c r="K290" s="47">
        <f t="shared" si="45"/>
        <v>-42593</v>
      </c>
      <c r="L290" s="30">
        <f t="shared" si="46"/>
        <v>0</v>
      </c>
      <c r="M290" s="30">
        <f t="shared" si="47"/>
        <v>0</v>
      </c>
    </row>
    <row r="291" spans="1:13" x14ac:dyDescent="0.3">
      <c r="A291" s="51">
        <v>289</v>
      </c>
      <c r="F291" s="29">
        <f t="shared" si="40"/>
        <v>0</v>
      </c>
      <c r="G291" s="29">
        <f t="shared" si="41"/>
        <v>-2113650</v>
      </c>
      <c r="H291" s="65">
        <f t="shared" si="42"/>
        <v>-1484753.5211267604</v>
      </c>
      <c r="I291" s="65">
        <f t="shared" si="43"/>
        <v>-1688220</v>
      </c>
      <c r="J291" s="47">
        <f t="shared" si="44"/>
        <v>-1053825</v>
      </c>
      <c r="K291" s="47">
        <f t="shared" si="45"/>
        <v>-42593</v>
      </c>
      <c r="L291" s="30">
        <f t="shared" si="46"/>
        <v>0</v>
      </c>
      <c r="M291" s="30">
        <f t="shared" si="47"/>
        <v>0</v>
      </c>
    </row>
    <row r="292" spans="1:13" x14ac:dyDescent="0.3">
      <c r="A292" s="51">
        <v>290</v>
      </c>
      <c r="F292" s="29">
        <f t="shared" si="40"/>
        <v>0</v>
      </c>
      <c r="G292" s="29">
        <f t="shared" si="41"/>
        <v>-2113650</v>
      </c>
      <c r="H292" s="65">
        <f t="shared" si="42"/>
        <v>-1484753.5211267604</v>
      </c>
      <c r="I292" s="65">
        <f t="shared" si="43"/>
        <v>-1688220</v>
      </c>
      <c r="J292" s="47">
        <f t="shared" si="44"/>
        <v>-1053825</v>
      </c>
      <c r="K292" s="47">
        <f t="shared" si="45"/>
        <v>-42593</v>
      </c>
      <c r="L292" s="30">
        <f t="shared" si="46"/>
        <v>0</v>
      </c>
      <c r="M292" s="30">
        <f t="shared" si="47"/>
        <v>0</v>
      </c>
    </row>
    <row r="293" spans="1:13" x14ac:dyDescent="0.3">
      <c r="A293" s="51">
        <v>291</v>
      </c>
      <c r="F293" s="29">
        <f t="shared" si="40"/>
        <v>0</v>
      </c>
      <c r="G293" s="29">
        <f t="shared" si="41"/>
        <v>-2113650</v>
      </c>
      <c r="H293" s="65">
        <f t="shared" si="42"/>
        <v>-1484753.5211267604</v>
      </c>
      <c r="I293" s="65">
        <f t="shared" si="43"/>
        <v>-1688220</v>
      </c>
      <c r="J293" s="47">
        <f t="shared" si="44"/>
        <v>-1053825</v>
      </c>
      <c r="K293" s="47">
        <f t="shared" si="45"/>
        <v>-42593</v>
      </c>
      <c r="L293" s="30">
        <f t="shared" si="46"/>
        <v>0</v>
      </c>
      <c r="M293" s="30">
        <f t="shared" si="47"/>
        <v>0</v>
      </c>
    </row>
    <row r="294" spans="1:13" x14ac:dyDescent="0.3">
      <c r="A294" s="51">
        <v>292</v>
      </c>
      <c r="F294" s="29">
        <f t="shared" si="40"/>
        <v>0</v>
      </c>
      <c r="G294" s="29">
        <f t="shared" si="41"/>
        <v>-2113650</v>
      </c>
      <c r="H294" s="65">
        <f t="shared" si="42"/>
        <v>-1484753.5211267604</v>
      </c>
      <c r="I294" s="65">
        <f t="shared" si="43"/>
        <v>-1688220</v>
      </c>
      <c r="J294" s="47">
        <f t="shared" si="44"/>
        <v>-1053825</v>
      </c>
      <c r="K294" s="47">
        <f t="shared" si="45"/>
        <v>-42593</v>
      </c>
      <c r="L294" s="30">
        <f t="shared" si="46"/>
        <v>0</v>
      </c>
      <c r="M294" s="30">
        <f t="shared" si="47"/>
        <v>0</v>
      </c>
    </row>
    <row r="295" spans="1:13" x14ac:dyDescent="0.3">
      <c r="A295" s="51">
        <v>293</v>
      </c>
      <c r="F295" s="29">
        <f t="shared" si="40"/>
        <v>0</v>
      </c>
      <c r="G295" s="29">
        <f t="shared" si="41"/>
        <v>-2113650</v>
      </c>
      <c r="H295" s="65">
        <f t="shared" si="42"/>
        <v>-1484753.5211267604</v>
      </c>
      <c r="I295" s="65">
        <f t="shared" si="43"/>
        <v>-1688220</v>
      </c>
      <c r="J295" s="47">
        <f t="shared" si="44"/>
        <v>-1053825</v>
      </c>
      <c r="K295" s="47">
        <f t="shared" si="45"/>
        <v>-42593</v>
      </c>
      <c r="L295" s="30">
        <f t="shared" si="46"/>
        <v>0</v>
      </c>
      <c r="M295" s="30">
        <f t="shared" si="47"/>
        <v>0</v>
      </c>
    </row>
    <row r="296" spans="1:13" x14ac:dyDescent="0.3">
      <c r="A296" s="51">
        <v>294</v>
      </c>
      <c r="F296" s="29">
        <f t="shared" si="40"/>
        <v>0</v>
      </c>
      <c r="G296" s="29">
        <f t="shared" si="41"/>
        <v>-2113650</v>
      </c>
      <c r="H296" s="65">
        <f t="shared" si="42"/>
        <v>-1484753.5211267604</v>
      </c>
      <c r="I296" s="65">
        <f t="shared" si="43"/>
        <v>-1688220</v>
      </c>
      <c r="J296" s="47">
        <f t="shared" si="44"/>
        <v>-1053825</v>
      </c>
      <c r="K296" s="47">
        <f t="shared" si="45"/>
        <v>-42593</v>
      </c>
      <c r="L296" s="30">
        <f t="shared" si="46"/>
        <v>0</v>
      </c>
      <c r="M296" s="30">
        <f t="shared" si="47"/>
        <v>0</v>
      </c>
    </row>
    <row r="297" spans="1:13" x14ac:dyDescent="0.3">
      <c r="A297" s="51">
        <v>295</v>
      </c>
      <c r="F297" s="29">
        <f t="shared" si="40"/>
        <v>0</v>
      </c>
      <c r="G297" s="29">
        <f t="shared" si="41"/>
        <v>-2113650</v>
      </c>
      <c r="H297" s="65">
        <f t="shared" si="42"/>
        <v>-1484753.5211267604</v>
      </c>
      <c r="I297" s="65">
        <f t="shared" si="43"/>
        <v>-1688220</v>
      </c>
      <c r="J297" s="47">
        <f t="shared" si="44"/>
        <v>-1053825</v>
      </c>
      <c r="K297" s="47">
        <f t="shared" si="45"/>
        <v>-42593</v>
      </c>
      <c r="L297" s="30">
        <f t="shared" si="46"/>
        <v>0</v>
      </c>
      <c r="M297" s="30">
        <f t="shared" si="47"/>
        <v>0</v>
      </c>
    </row>
    <row r="298" spans="1:13" x14ac:dyDescent="0.3">
      <c r="A298" s="51">
        <v>296</v>
      </c>
      <c r="F298" s="29">
        <f t="shared" si="40"/>
        <v>0</v>
      </c>
      <c r="G298" s="29">
        <f t="shared" si="41"/>
        <v>-2113650</v>
      </c>
      <c r="H298" s="65">
        <f t="shared" si="42"/>
        <v>-1484753.5211267604</v>
      </c>
      <c r="I298" s="65">
        <f t="shared" si="43"/>
        <v>-1688220</v>
      </c>
      <c r="J298" s="47">
        <f t="shared" si="44"/>
        <v>-1053825</v>
      </c>
      <c r="K298" s="47">
        <f t="shared" si="45"/>
        <v>-42593</v>
      </c>
      <c r="L298" s="30">
        <f t="shared" si="46"/>
        <v>0</v>
      </c>
      <c r="M298" s="30">
        <f t="shared" si="47"/>
        <v>0</v>
      </c>
    </row>
    <row r="299" spans="1:13" x14ac:dyDescent="0.3">
      <c r="A299" s="51">
        <v>297</v>
      </c>
      <c r="F299" s="29">
        <f t="shared" si="40"/>
        <v>0</v>
      </c>
      <c r="G299" s="29">
        <f t="shared" si="41"/>
        <v>-2113650</v>
      </c>
      <c r="H299" s="65">
        <f t="shared" si="42"/>
        <v>-1484753.5211267604</v>
      </c>
      <c r="I299" s="65">
        <f t="shared" si="43"/>
        <v>-1688220</v>
      </c>
      <c r="J299" s="47">
        <f t="shared" si="44"/>
        <v>-1053825</v>
      </c>
      <c r="K299" s="47">
        <f t="shared" si="45"/>
        <v>-42593</v>
      </c>
      <c r="L299" s="30">
        <f t="shared" si="46"/>
        <v>0</v>
      </c>
      <c r="M299" s="30">
        <f t="shared" si="47"/>
        <v>0</v>
      </c>
    </row>
    <row r="300" spans="1:13" x14ac:dyDescent="0.3">
      <c r="A300" s="51">
        <v>298</v>
      </c>
      <c r="F300" s="29">
        <f t="shared" si="40"/>
        <v>0</v>
      </c>
      <c r="G300" s="29">
        <f t="shared" si="41"/>
        <v>-2113650</v>
      </c>
      <c r="H300" s="65">
        <f t="shared" si="42"/>
        <v>-1484753.5211267604</v>
      </c>
      <c r="I300" s="65">
        <f t="shared" si="43"/>
        <v>-1688220</v>
      </c>
      <c r="J300" s="47">
        <f t="shared" si="44"/>
        <v>-1053825</v>
      </c>
      <c r="K300" s="47">
        <f t="shared" si="45"/>
        <v>-42593</v>
      </c>
      <c r="L300" s="30">
        <f t="shared" si="46"/>
        <v>0</v>
      </c>
      <c r="M300" s="30">
        <f t="shared" si="47"/>
        <v>0</v>
      </c>
    </row>
    <row r="301" spans="1:13" x14ac:dyDescent="0.3">
      <c r="A301" s="51">
        <v>299</v>
      </c>
      <c r="F301" s="29">
        <f t="shared" si="40"/>
        <v>0</v>
      </c>
      <c r="G301" s="29">
        <f t="shared" si="41"/>
        <v>-2113650</v>
      </c>
      <c r="H301" s="65">
        <f t="shared" si="42"/>
        <v>-1484753.5211267604</v>
      </c>
      <c r="I301" s="65">
        <f t="shared" si="43"/>
        <v>-1688220</v>
      </c>
      <c r="J301" s="47">
        <f t="shared" si="44"/>
        <v>-1053825</v>
      </c>
      <c r="K301" s="47">
        <f t="shared" si="45"/>
        <v>-42593</v>
      </c>
      <c r="L301" s="30">
        <f t="shared" si="46"/>
        <v>0</v>
      </c>
      <c r="M301" s="30">
        <f t="shared" si="47"/>
        <v>0</v>
      </c>
    </row>
    <row r="302" spans="1:13" x14ac:dyDescent="0.3">
      <c r="A302" s="51">
        <v>300</v>
      </c>
      <c r="F302" s="29">
        <f t="shared" si="40"/>
        <v>0</v>
      </c>
      <c r="G302" s="29">
        <f t="shared" si="41"/>
        <v>-2113650</v>
      </c>
      <c r="H302" s="65">
        <f t="shared" si="42"/>
        <v>-1484753.5211267604</v>
      </c>
      <c r="I302" s="65">
        <f t="shared" si="43"/>
        <v>-1688220</v>
      </c>
      <c r="J302" s="47">
        <f t="shared" si="44"/>
        <v>-1053825</v>
      </c>
      <c r="K302" s="47">
        <f t="shared" si="45"/>
        <v>-42593</v>
      </c>
      <c r="L302" s="30">
        <f t="shared" si="46"/>
        <v>0</v>
      </c>
      <c r="M302" s="30">
        <f t="shared" si="47"/>
        <v>0</v>
      </c>
    </row>
    <row r="303" spans="1:13" x14ac:dyDescent="0.3">
      <c r="A303" s="51">
        <v>301</v>
      </c>
      <c r="F303" s="29">
        <f t="shared" si="40"/>
        <v>0</v>
      </c>
      <c r="G303" s="29">
        <f t="shared" si="41"/>
        <v>-2113650</v>
      </c>
      <c r="H303" s="65">
        <f t="shared" si="42"/>
        <v>-1484753.5211267604</v>
      </c>
      <c r="I303" s="65">
        <f t="shared" si="43"/>
        <v>-1688220</v>
      </c>
      <c r="J303" s="47">
        <f t="shared" si="44"/>
        <v>-1053825</v>
      </c>
      <c r="K303" s="47">
        <f t="shared" si="45"/>
        <v>-42593</v>
      </c>
      <c r="L303" s="30">
        <f t="shared" si="46"/>
        <v>0</v>
      </c>
      <c r="M303" s="30">
        <f t="shared" si="47"/>
        <v>0</v>
      </c>
    </row>
    <row r="304" spans="1:13" x14ac:dyDescent="0.3">
      <c r="F304" s="29">
        <f t="shared" si="40"/>
        <v>0</v>
      </c>
      <c r="G304" s="29">
        <f t="shared" si="41"/>
        <v>-2113650</v>
      </c>
      <c r="H304" s="65">
        <f t="shared" si="42"/>
        <v>-1484753.5211267604</v>
      </c>
      <c r="I304" s="65">
        <f t="shared" si="43"/>
        <v>-1688220</v>
      </c>
      <c r="J304" s="47">
        <f t="shared" si="44"/>
        <v>-1053825</v>
      </c>
      <c r="K304" s="47">
        <f t="shared" si="45"/>
        <v>-42593</v>
      </c>
      <c r="L304" s="30">
        <f t="shared" si="46"/>
        <v>0</v>
      </c>
      <c r="M304" s="30">
        <f t="shared" si="47"/>
        <v>0</v>
      </c>
    </row>
    <row r="305" spans="1:13" x14ac:dyDescent="0.3">
      <c r="A305" s="51">
        <v>302</v>
      </c>
      <c r="F305" s="29">
        <f t="shared" si="40"/>
        <v>0</v>
      </c>
      <c r="G305" s="29">
        <f t="shared" si="41"/>
        <v>-2113650</v>
      </c>
      <c r="H305" s="65">
        <f t="shared" si="42"/>
        <v>-1484753.5211267604</v>
      </c>
      <c r="I305" s="65">
        <f t="shared" si="43"/>
        <v>-1688220</v>
      </c>
      <c r="J305" s="47">
        <f t="shared" si="44"/>
        <v>-1053825</v>
      </c>
      <c r="K305" s="47">
        <f t="shared" si="45"/>
        <v>-42593</v>
      </c>
      <c r="L305" s="30">
        <f t="shared" si="46"/>
        <v>0</v>
      </c>
      <c r="M305" s="30">
        <f t="shared" si="47"/>
        <v>0</v>
      </c>
    </row>
    <row r="306" spans="1:13" x14ac:dyDescent="0.3">
      <c r="A306" s="51">
        <v>303</v>
      </c>
      <c r="F306" s="29">
        <f t="shared" si="40"/>
        <v>0</v>
      </c>
      <c r="G306" s="29">
        <f t="shared" si="41"/>
        <v>-2113650</v>
      </c>
      <c r="H306" s="65">
        <f t="shared" si="42"/>
        <v>-1484753.5211267604</v>
      </c>
      <c r="I306" s="65">
        <f t="shared" si="43"/>
        <v>-1688220</v>
      </c>
      <c r="J306" s="47">
        <f t="shared" si="44"/>
        <v>-1053825</v>
      </c>
      <c r="K306" s="47">
        <f t="shared" si="45"/>
        <v>-42593</v>
      </c>
      <c r="L306" s="30">
        <f t="shared" si="46"/>
        <v>0</v>
      </c>
      <c r="M306" s="30">
        <f t="shared" si="47"/>
        <v>0</v>
      </c>
    </row>
    <row r="307" spans="1:13" x14ac:dyDescent="0.3">
      <c r="A307" s="51">
        <v>304</v>
      </c>
      <c r="F307" s="29">
        <f t="shared" si="40"/>
        <v>0</v>
      </c>
      <c r="G307" s="29">
        <f t="shared" si="41"/>
        <v>-2113650</v>
      </c>
      <c r="H307" s="65">
        <f t="shared" si="42"/>
        <v>-1484753.5211267604</v>
      </c>
      <c r="I307" s="65">
        <f t="shared" si="43"/>
        <v>-1688220</v>
      </c>
      <c r="J307" s="47">
        <f t="shared" si="44"/>
        <v>-1053825</v>
      </c>
      <c r="K307" s="47">
        <f t="shared" si="45"/>
        <v>-42593</v>
      </c>
      <c r="L307" s="30">
        <f t="shared" si="46"/>
        <v>0</v>
      </c>
      <c r="M307" s="30">
        <f t="shared" si="47"/>
        <v>0</v>
      </c>
    </row>
    <row r="308" spans="1:13" x14ac:dyDescent="0.3">
      <c r="A308" s="51">
        <v>305</v>
      </c>
      <c r="F308" s="29">
        <f t="shared" si="40"/>
        <v>0</v>
      </c>
      <c r="G308" s="29">
        <f t="shared" si="41"/>
        <v>-2113650</v>
      </c>
      <c r="H308" s="65">
        <f t="shared" si="42"/>
        <v>-1484753.5211267604</v>
      </c>
      <c r="I308" s="65">
        <f t="shared" si="43"/>
        <v>-1688220</v>
      </c>
      <c r="J308" s="47">
        <f t="shared" si="44"/>
        <v>-1053825</v>
      </c>
      <c r="K308" s="47">
        <f t="shared" si="45"/>
        <v>-42593</v>
      </c>
      <c r="L308" s="30">
        <f t="shared" si="46"/>
        <v>0</v>
      </c>
      <c r="M308" s="30">
        <f t="shared" si="47"/>
        <v>0</v>
      </c>
    </row>
    <row r="309" spans="1:13" x14ac:dyDescent="0.3">
      <c r="A309" s="51">
        <v>306</v>
      </c>
      <c r="F309" s="29">
        <f t="shared" si="40"/>
        <v>0</v>
      </c>
      <c r="G309" s="29">
        <f t="shared" si="41"/>
        <v>-2113650</v>
      </c>
      <c r="H309" s="65">
        <f t="shared" si="42"/>
        <v>-1484753.5211267604</v>
      </c>
      <c r="I309" s="65">
        <f t="shared" si="43"/>
        <v>-1688220</v>
      </c>
      <c r="J309" s="47">
        <f t="shared" si="44"/>
        <v>-1053825</v>
      </c>
      <c r="K309" s="47">
        <f t="shared" si="45"/>
        <v>-42593</v>
      </c>
      <c r="L309" s="30">
        <f t="shared" si="46"/>
        <v>0</v>
      </c>
      <c r="M309" s="30">
        <f t="shared" si="47"/>
        <v>0</v>
      </c>
    </row>
    <row r="310" spans="1:13" x14ac:dyDescent="0.3">
      <c r="A310" s="51">
        <v>307</v>
      </c>
      <c r="F310" s="29">
        <f t="shared" si="40"/>
        <v>0</v>
      </c>
      <c r="G310" s="29">
        <f t="shared" si="41"/>
        <v>-2113650</v>
      </c>
      <c r="H310" s="65">
        <f t="shared" si="42"/>
        <v>-1484753.5211267604</v>
      </c>
      <c r="I310" s="65">
        <f t="shared" si="43"/>
        <v>-1688220</v>
      </c>
      <c r="J310" s="47">
        <f t="shared" si="44"/>
        <v>-1053825</v>
      </c>
      <c r="K310" s="47">
        <f t="shared" si="45"/>
        <v>-42593</v>
      </c>
      <c r="L310" s="30">
        <f t="shared" si="46"/>
        <v>0</v>
      </c>
      <c r="M310" s="30">
        <f t="shared" si="47"/>
        <v>0</v>
      </c>
    </row>
    <row r="311" spans="1:13" x14ac:dyDescent="0.3">
      <c r="A311" s="51">
        <v>308</v>
      </c>
      <c r="F311" s="29">
        <f t="shared" si="40"/>
        <v>0</v>
      </c>
      <c r="G311" s="29">
        <f t="shared" si="41"/>
        <v>-2113650</v>
      </c>
      <c r="H311" s="65">
        <f t="shared" si="42"/>
        <v>-1484753.5211267604</v>
      </c>
      <c r="I311" s="65">
        <f t="shared" si="43"/>
        <v>-1688220</v>
      </c>
      <c r="J311" s="47">
        <f t="shared" si="44"/>
        <v>-1053825</v>
      </c>
      <c r="K311" s="47">
        <f t="shared" si="45"/>
        <v>-42593</v>
      </c>
      <c r="L311" s="30">
        <f t="shared" si="46"/>
        <v>0</v>
      </c>
      <c r="M311" s="30">
        <f t="shared" si="47"/>
        <v>0</v>
      </c>
    </row>
    <row r="312" spans="1:13" x14ac:dyDescent="0.3">
      <c r="A312" s="51">
        <v>309</v>
      </c>
      <c r="F312" s="29">
        <f t="shared" si="40"/>
        <v>0</v>
      </c>
      <c r="G312" s="29">
        <f t="shared" si="41"/>
        <v>-2113650</v>
      </c>
      <c r="H312" s="65">
        <f t="shared" si="42"/>
        <v>-1484753.5211267604</v>
      </c>
      <c r="I312" s="65">
        <f t="shared" si="43"/>
        <v>-1688220</v>
      </c>
      <c r="J312" s="47">
        <f t="shared" si="44"/>
        <v>-1053825</v>
      </c>
      <c r="K312" s="47">
        <f t="shared" si="45"/>
        <v>-42593</v>
      </c>
      <c r="L312" s="30">
        <f t="shared" si="46"/>
        <v>0</v>
      </c>
      <c r="M312" s="30">
        <f t="shared" si="47"/>
        <v>0</v>
      </c>
    </row>
    <row r="313" spans="1:13" x14ac:dyDescent="0.3">
      <c r="A313" s="51">
        <v>310</v>
      </c>
      <c r="F313" s="29">
        <f t="shared" si="40"/>
        <v>0</v>
      </c>
      <c r="G313" s="29">
        <f t="shared" si="41"/>
        <v>-2113650</v>
      </c>
      <c r="H313" s="65">
        <f t="shared" si="42"/>
        <v>-1484753.5211267604</v>
      </c>
      <c r="I313" s="65">
        <f t="shared" si="43"/>
        <v>-1688220</v>
      </c>
      <c r="J313" s="47">
        <f t="shared" si="44"/>
        <v>-1053825</v>
      </c>
      <c r="K313" s="47">
        <f t="shared" si="45"/>
        <v>-42593</v>
      </c>
      <c r="L313" s="30">
        <f t="shared" si="46"/>
        <v>0</v>
      </c>
      <c r="M313" s="30">
        <f t="shared" si="47"/>
        <v>0</v>
      </c>
    </row>
    <row r="314" spans="1:13" x14ac:dyDescent="0.3">
      <c r="A314" s="51">
        <v>311</v>
      </c>
      <c r="F314" s="29">
        <f t="shared" si="40"/>
        <v>0</v>
      </c>
      <c r="G314" s="29">
        <f t="shared" si="41"/>
        <v>-2113650</v>
      </c>
      <c r="H314" s="65">
        <f t="shared" si="42"/>
        <v>-1484753.5211267604</v>
      </c>
      <c r="I314" s="65">
        <f t="shared" si="43"/>
        <v>-1688220</v>
      </c>
      <c r="J314" s="47">
        <f t="shared" si="44"/>
        <v>-1053825</v>
      </c>
      <c r="K314" s="47">
        <f t="shared" si="45"/>
        <v>-42593</v>
      </c>
      <c r="L314" s="30">
        <f t="shared" si="46"/>
        <v>0</v>
      </c>
      <c r="M314" s="30">
        <f t="shared" si="47"/>
        <v>0</v>
      </c>
    </row>
    <row r="315" spans="1:13" x14ac:dyDescent="0.3">
      <c r="A315" s="51">
        <v>312</v>
      </c>
      <c r="F315" s="29">
        <f t="shared" si="40"/>
        <v>0</v>
      </c>
      <c r="G315" s="29">
        <f t="shared" si="41"/>
        <v>-2113650</v>
      </c>
      <c r="H315" s="65">
        <f t="shared" si="42"/>
        <v>-1484753.5211267604</v>
      </c>
      <c r="I315" s="65">
        <f t="shared" si="43"/>
        <v>-1688220</v>
      </c>
      <c r="J315" s="47">
        <f t="shared" si="44"/>
        <v>-1053825</v>
      </c>
      <c r="K315" s="47">
        <f t="shared" si="45"/>
        <v>-42593</v>
      </c>
      <c r="L315" s="30">
        <f t="shared" si="46"/>
        <v>0</v>
      </c>
      <c r="M315" s="30">
        <f t="shared" si="47"/>
        <v>0</v>
      </c>
    </row>
    <row r="316" spans="1:13" x14ac:dyDescent="0.3">
      <c r="A316" s="51">
        <v>313</v>
      </c>
      <c r="F316" s="29">
        <f t="shared" si="40"/>
        <v>0</v>
      </c>
      <c r="G316" s="29">
        <f t="shared" si="41"/>
        <v>-2113650</v>
      </c>
      <c r="H316" s="65">
        <f t="shared" si="42"/>
        <v>-1484753.5211267604</v>
      </c>
      <c r="I316" s="65">
        <f t="shared" si="43"/>
        <v>-1688220</v>
      </c>
      <c r="J316" s="47">
        <f t="shared" si="44"/>
        <v>-1053825</v>
      </c>
      <c r="K316" s="47">
        <f t="shared" si="45"/>
        <v>-42593</v>
      </c>
      <c r="L316" s="30">
        <f t="shared" si="46"/>
        <v>0</v>
      </c>
      <c r="M316" s="30">
        <f t="shared" si="47"/>
        <v>0</v>
      </c>
    </row>
    <row r="317" spans="1:13" x14ac:dyDescent="0.3">
      <c r="A317" s="51">
        <v>314</v>
      </c>
      <c r="F317" s="29">
        <f t="shared" si="40"/>
        <v>0</v>
      </c>
      <c r="G317" s="29">
        <f t="shared" si="41"/>
        <v>-2113650</v>
      </c>
      <c r="H317" s="65">
        <f t="shared" si="42"/>
        <v>-1484753.5211267604</v>
      </c>
      <c r="I317" s="65">
        <f t="shared" si="43"/>
        <v>-1688220</v>
      </c>
      <c r="J317" s="47">
        <f t="shared" si="44"/>
        <v>-1053825</v>
      </c>
      <c r="K317" s="47">
        <f t="shared" si="45"/>
        <v>-42593</v>
      </c>
      <c r="L317" s="30">
        <f t="shared" si="46"/>
        <v>0</v>
      </c>
      <c r="M317" s="30">
        <f t="shared" si="47"/>
        <v>0</v>
      </c>
    </row>
    <row r="318" spans="1:13" x14ac:dyDescent="0.3">
      <c r="A318" s="51">
        <v>315</v>
      </c>
      <c r="F318" s="29">
        <f t="shared" si="40"/>
        <v>0</v>
      </c>
      <c r="G318" s="29">
        <f t="shared" si="41"/>
        <v>-2113650</v>
      </c>
      <c r="H318" s="65">
        <f t="shared" si="42"/>
        <v>-1484753.5211267604</v>
      </c>
      <c r="I318" s="65">
        <f t="shared" si="43"/>
        <v>-1688220</v>
      </c>
      <c r="J318" s="47">
        <f t="shared" si="44"/>
        <v>-1053825</v>
      </c>
      <c r="K318" s="47">
        <f t="shared" si="45"/>
        <v>-42593</v>
      </c>
      <c r="L318" s="30">
        <f t="shared" si="46"/>
        <v>0</v>
      </c>
      <c r="M318" s="30">
        <f t="shared" si="47"/>
        <v>0</v>
      </c>
    </row>
    <row r="319" spans="1:13" x14ac:dyDescent="0.3">
      <c r="A319" s="51">
        <v>316</v>
      </c>
      <c r="F319" s="29">
        <f t="shared" si="40"/>
        <v>0</v>
      </c>
      <c r="G319" s="29">
        <f t="shared" si="41"/>
        <v>-2113650</v>
      </c>
      <c r="H319" s="65">
        <f t="shared" si="42"/>
        <v>-1484753.5211267604</v>
      </c>
      <c r="I319" s="65">
        <f t="shared" si="43"/>
        <v>-1688220</v>
      </c>
      <c r="J319" s="47">
        <f t="shared" si="44"/>
        <v>-1053825</v>
      </c>
      <c r="K319" s="47">
        <f t="shared" si="45"/>
        <v>-42593</v>
      </c>
      <c r="L319" s="30">
        <f t="shared" si="46"/>
        <v>0</v>
      </c>
      <c r="M319" s="30">
        <f t="shared" si="47"/>
        <v>0</v>
      </c>
    </row>
    <row r="320" spans="1:13" x14ac:dyDescent="0.3">
      <c r="A320" s="51">
        <v>317</v>
      </c>
      <c r="F320" s="29">
        <f t="shared" si="40"/>
        <v>0</v>
      </c>
      <c r="G320" s="29">
        <f t="shared" si="41"/>
        <v>-2113650</v>
      </c>
      <c r="H320" s="65">
        <f t="shared" si="42"/>
        <v>-1484753.5211267604</v>
      </c>
      <c r="I320" s="65">
        <f t="shared" si="43"/>
        <v>-1688220</v>
      </c>
      <c r="J320" s="47">
        <f t="shared" si="44"/>
        <v>-1053825</v>
      </c>
      <c r="K320" s="47">
        <f t="shared" si="45"/>
        <v>-42593</v>
      </c>
      <c r="L320" s="30">
        <f t="shared" si="46"/>
        <v>0</v>
      </c>
      <c r="M320" s="30">
        <f t="shared" si="47"/>
        <v>0</v>
      </c>
    </row>
    <row r="321" spans="1:13" x14ac:dyDescent="0.3">
      <c r="A321" s="51">
        <v>318</v>
      </c>
      <c r="F321" s="29">
        <f t="shared" si="40"/>
        <v>0</v>
      </c>
      <c r="G321" s="29">
        <f t="shared" si="41"/>
        <v>-2113650</v>
      </c>
      <c r="H321" s="65">
        <f t="shared" si="42"/>
        <v>-1484753.5211267604</v>
      </c>
      <c r="I321" s="65">
        <f t="shared" si="43"/>
        <v>-1688220</v>
      </c>
      <c r="J321" s="47">
        <f t="shared" si="44"/>
        <v>-1053825</v>
      </c>
      <c r="K321" s="47">
        <f t="shared" si="45"/>
        <v>-42593</v>
      </c>
      <c r="L321" s="30">
        <f t="shared" si="46"/>
        <v>0</v>
      </c>
      <c r="M321" s="30">
        <f t="shared" si="47"/>
        <v>0</v>
      </c>
    </row>
    <row r="322" spans="1:13" x14ac:dyDescent="0.3">
      <c r="A322" s="51">
        <v>319</v>
      </c>
      <c r="F322" s="29">
        <f t="shared" si="40"/>
        <v>0</v>
      </c>
      <c r="G322" s="29">
        <f t="shared" si="41"/>
        <v>-2113650</v>
      </c>
      <c r="H322" s="65">
        <f t="shared" si="42"/>
        <v>-1484753.5211267604</v>
      </c>
      <c r="I322" s="65">
        <f t="shared" si="43"/>
        <v>-1688220</v>
      </c>
      <c r="J322" s="47">
        <f t="shared" si="44"/>
        <v>-1053825</v>
      </c>
      <c r="K322" s="47">
        <f t="shared" si="45"/>
        <v>-42593</v>
      </c>
      <c r="L322" s="30">
        <f t="shared" si="46"/>
        <v>0</v>
      </c>
      <c r="M322" s="30">
        <f t="shared" si="47"/>
        <v>0</v>
      </c>
    </row>
    <row r="323" spans="1:13" x14ac:dyDescent="0.3">
      <c r="A323" s="51">
        <v>320</v>
      </c>
      <c r="F323" s="29">
        <f t="shared" si="40"/>
        <v>0</v>
      </c>
      <c r="G323" s="29">
        <f t="shared" si="41"/>
        <v>-2113650</v>
      </c>
      <c r="H323" s="65">
        <f t="shared" si="42"/>
        <v>-1484753.5211267604</v>
      </c>
      <c r="I323" s="65">
        <f t="shared" si="43"/>
        <v>-1688220</v>
      </c>
      <c r="J323" s="47">
        <f t="shared" si="44"/>
        <v>-1053825</v>
      </c>
      <c r="K323" s="47">
        <f t="shared" si="45"/>
        <v>-42593</v>
      </c>
      <c r="L323" s="30">
        <f t="shared" si="46"/>
        <v>0</v>
      </c>
      <c r="M323" s="30">
        <f t="shared" si="47"/>
        <v>0</v>
      </c>
    </row>
    <row r="324" spans="1:13" x14ac:dyDescent="0.3">
      <c r="A324" s="51">
        <v>321</v>
      </c>
      <c r="F324" s="29">
        <f t="shared" si="40"/>
        <v>0</v>
      </c>
      <c r="G324" s="29">
        <f t="shared" si="41"/>
        <v>-2113650</v>
      </c>
      <c r="H324" s="65">
        <f t="shared" si="42"/>
        <v>-1484753.5211267604</v>
      </c>
      <c r="I324" s="65">
        <f t="shared" si="43"/>
        <v>-1688220</v>
      </c>
      <c r="J324" s="47">
        <f t="shared" si="44"/>
        <v>-1053825</v>
      </c>
      <c r="K324" s="47">
        <f t="shared" si="45"/>
        <v>-42593</v>
      </c>
      <c r="L324" s="30">
        <f t="shared" si="46"/>
        <v>0</v>
      </c>
      <c r="M324" s="30">
        <f t="shared" si="47"/>
        <v>0</v>
      </c>
    </row>
    <row r="325" spans="1:13" x14ac:dyDescent="0.3">
      <c r="A325" s="51">
        <v>322</v>
      </c>
      <c r="F325" s="29">
        <f t="shared" si="40"/>
        <v>0</v>
      </c>
      <c r="G325" s="29">
        <f t="shared" si="41"/>
        <v>-2113650</v>
      </c>
      <c r="H325" s="65">
        <f t="shared" si="42"/>
        <v>-1484753.5211267604</v>
      </c>
      <c r="I325" s="65">
        <f t="shared" si="43"/>
        <v>-1688220</v>
      </c>
      <c r="J325" s="47">
        <f t="shared" si="44"/>
        <v>-1053825</v>
      </c>
      <c r="K325" s="47">
        <f t="shared" si="45"/>
        <v>-42593</v>
      </c>
      <c r="L325" s="30">
        <f t="shared" si="46"/>
        <v>0</v>
      </c>
      <c r="M325" s="30">
        <f t="shared" si="47"/>
        <v>0</v>
      </c>
    </row>
    <row r="326" spans="1:13" x14ac:dyDescent="0.3">
      <c r="A326" s="51">
        <v>323</v>
      </c>
      <c r="F326" s="29">
        <f t="shared" si="40"/>
        <v>0</v>
      </c>
      <c r="G326" s="29">
        <f t="shared" si="41"/>
        <v>-2113650</v>
      </c>
      <c r="H326" s="65">
        <f t="shared" si="42"/>
        <v>-1484753.5211267604</v>
      </c>
      <c r="I326" s="65">
        <f t="shared" si="43"/>
        <v>-1688220</v>
      </c>
      <c r="J326" s="47">
        <f t="shared" si="44"/>
        <v>-1053825</v>
      </c>
      <c r="K326" s="47">
        <f t="shared" si="45"/>
        <v>-42593</v>
      </c>
      <c r="L326" s="30">
        <f t="shared" si="46"/>
        <v>0</v>
      </c>
      <c r="M326" s="30">
        <f t="shared" si="47"/>
        <v>0</v>
      </c>
    </row>
    <row r="327" spans="1:13" x14ac:dyDescent="0.3">
      <c r="A327" s="51">
        <v>324</v>
      </c>
      <c r="F327" s="29">
        <f t="shared" si="40"/>
        <v>0</v>
      </c>
      <c r="G327" s="29">
        <f t="shared" si="41"/>
        <v>-2113650</v>
      </c>
      <c r="H327" s="65">
        <f t="shared" si="42"/>
        <v>-1484753.5211267604</v>
      </c>
      <c r="I327" s="65">
        <f t="shared" si="43"/>
        <v>-1688220</v>
      </c>
      <c r="J327" s="47">
        <f t="shared" si="44"/>
        <v>-1053825</v>
      </c>
      <c r="K327" s="47">
        <f t="shared" si="45"/>
        <v>-42593</v>
      </c>
      <c r="L327" s="30">
        <f t="shared" si="46"/>
        <v>0</v>
      </c>
      <c r="M327" s="30">
        <f t="shared" si="47"/>
        <v>0</v>
      </c>
    </row>
    <row r="328" spans="1:13" x14ac:dyDescent="0.3">
      <c r="A328" s="51">
        <v>325</v>
      </c>
      <c r="F328" s="29">
        <f t="shared" si="40"/>
        <v>0</v>
      </c>
      <c r="G328" s="29">
        <f t="shared" si="41"/>
        <v>-2113650</v>
      </c>
      <c r="H328" s="65">
        <f t="shared" si="42"/>
        <v>-1484753.5211267604</v>
      </c>
      <c r="I328" s="65">
        <f t="shared" si="43"/>
        <v>-1688220</v>
      </c>
      <c r="J328" s="47">
        <f t="shared" si="44"/>
        <v>-1053825</v>
      </c>
      <c r="K328" s="47">
        <f t="shared" si="45"/>
        <v>-42593</v>
      </c>
      <c r="L328" s="30">
        <f t="shared" si="46"/>
        <v>0</v>
      </c>
      <c r="M328" s="30">
        <f t="shared" si="47"/>
        <v>0</v>
      </c>
    </row>
    <row r="329" spans="1:13" x14ac:dyDescent="0.3">
      <c r="A329" s="51">
        <v>326</v>
      </c>
      <c r="F329" s="29">
        <f t="shared" ref="F329:F392" si="48">-D329</f>
        <v>0</v>
      </c>
      <c r="G329" s="29">
        <f t="shared" ref="G329:G392" si="49">K329*$R$9+$R$10</f>
        <v>-2113650</v>
      </c>
      <c r="H329" s="65">
        <f t="shared" ref="H329:H392" si="50">K329*$Q$9+$Q$10</f>
        <v>-1484753.5211267604</v>
      </c>
      <c r="I329" s="65">
        <f t="shared" ref="I329:I392" si="51">K329*$S$9+$S$10</f>
        <v>-1688220</v>
      </c>
      <c r="J329" s="47">
        <f t="shared" ref="J329:J392" si="52">K329*$T$9+$T$10</f>
        <v>-1053825</v>
      </c>
      <c r="K329" s="47">
        <f t="shared" ref="K329:K392" si="53">B329-$Q$11</f>
        <v>-42593</v>
      </c>
      <c r="L329" s="30">
        <f t="shared" ref="L329:L392" si="54">IF(K330=0,0,G330-G329)</f>
        <v>0</v>
      </c>
      <c r="M329" s="30">
        <f t="shared" ref="M329:M392" si="55">IF(K330=0,0,H330-H329)</f>
        <v>0</v>
      </c>
    </row>
    <row r="330" spans="1:13" x14ac:dyDescent="0.3">
      <c r="A330" s="51">
        <v>327</v>
      </c>
      <c r="F330" s="29">
        <f t="shared" si="48"/>
        <v>0</v>
      </c>
      <c r="G330" s="29">
        <f t="shared" si="49"/>
        <v>-2113650</v>
      </c>
      <c r="H330" s="65">
        <f t="shared" si="50"/>
        <v>-1484753.5211267604</v>
      </c>
      <c r="I330" s="65">
        <f t="shared" si="51"/>
        <v>-1688220</v>
      </c>
      <c r="J330" s="47">
        <f t="shared" si="52"/>
        <v>-1053825</v>
      </c>
      <c r="K330" s="47">
        <f t="shared" si="53"/>
        <v>-42593</v>
      </c>
      <c r="L330" s="30">
        <f t="shared" si="54"/>
        <v>0</v>
      </c>
      <c r="M330" s="30">
        <f t="shared" si="55"/>
        <v>0</v>
      </c>
    </row>
    <row r="331" spans="1:13" x14ac:dyDescent="0.3">
      <c r="A331" s="51">
        <v>328</v>
      </c>
      <c r="F331" s="29">
        <f t="shared" si="48"/>
        <v>0</v>
      </c>
      <c r="G331" s="29">
        <f t="shared" si="49"/>
        <v>-2113650</v>
      </c>
      <c r="H331" s="65">
        <f t="shared" si="50"/>
        <v>-1484753.5211267604</v>
      </c>
      <c r="I331" s="65">
        <f t="shared" si="51"/>
        <v>-1688220</v>
      </c>
      <c r="J331" s="47">
        <f t="shared" si="52"/>
        <v>-1053825</v>
      </c>
      <c r="K331" s="47">
        <f t="shared" si="53"/>
        <v>-42593</v>
      </c>
      <c r="L331" s="30">
        <f t="shared" si="54"/>
        <v>0</v>
      </c>
      <c r="M331" s="30">
        <f t="shared" si="55"/>
        <v>0</v>
      </c>
    </row>
    <row r="332" spans="1:13" x14ac:dyDescent="0.3">
      <c r="A332" s="51">
        <v>329</v>
      </c>
      <c r="F332" s="29">
        <f t="shared" si="48"/>
        <v>0</v>
      </c>
      <c r="G332" s="29">
        <f t="shared" si="49"/>
        <v>-2113650</v>
      </c>
      <c r="H332" s="65">
        <f t="shared" si="50"/>
        <v>-1484753.5211267604</v>
      </c>
      <c r="I332" s="65">
        <f t="shared" si="51"/>
        <v>-1688220</v>
      </c>
      <c r="J332" s="47">
        <f t="shared" si="52"/>
        <v>-1053825</v>
      </c>
      <c r="K332" s="47">
        <f t="shared" si="53"/>
        <v>-42593</v>
      </c>
      <c r="L332" s="30">
        <f t="shared" si="54"/>
        <v>0</v>
      </c>
      <c r="M332" s="30">
        <f t="shared" si="55"/>
        <v>0</v>
      </c>
    </row>
    <row r="333" spans="1:13" x14ac:dyDescent="0.3">
      <c r="A333" s="51">
        <v>330</v>
      </c>
      <c r="F333" s="29">
        <f t="shared" si="48"/>
        <v>0</v>
      </c>
      <c r="G333" s="29">
        <f t="shared" si="49"/>
        <v>-2113650</v>
      </c>
      <c r="H333" s="65">
        <f t="shared" si="50"/>
        <v>-1484753.5211267604</v>
      </c>
      <c r="I333" s="65">
        <f t="shared" si="51"/>
        <v>-1688220</v>
      </c>
      <c r="J333" s="47">
        <f t="shared" si="52"/>
        <v>-1053825</v>
      </c>
      <c r="K333" s="47">
        <f t="shared" si="53"/>
        <v>-42593</v>
      </c>
      <c r="L333" s="30">
        <f t="shared" si="54"/>
        <v>0</v>
      </c>
      <c r="M333" s="30">
        <f t="shared" si="55"/>
        <v>0</v>
      </c>
    </row>
    <row r="334" spans="1:13" x14ac:dyDescent="0.3">
      <c r="A334" s="51">
        <v>331</v>
      </c>
      <c r="F334" s="29">
        <f t="shared" si="48"/>
        <v>0</v>
      </c>
      <c r="G334" s="29">
        <f t="shared" si="49"/>
        <v>-2113650</v>
      </c>
      <c r="H334" s="65">
        <f t="shared" si="50"/>
        <v>-1484753.5211267604</v>
      </c>
      <c r="I334" s="65">
        <f t="shared" si="51"/>
        <v>-1688220</v>
      </c>
      <c r="J334" s="47">
        <f t="shared" si="52"/>
        <v>-1053825</v>
      </c>
      <c r="K334" s="47">
        <f t="shared" si="53"/>
        <v>-42593</v>
      </c>
      <c r="L334" s="30">
        <f t="shared" si="54"/>
        <v>0</v>
      </c>
      <c r="M334" s="30">
        <f t="shared" si="55"/>
        <v>0</v>
      </c>
    </row>
    <row r="335" spans="1:13" x14ac:dyDescent="0.3">
      <c r="A335" s="51">
        <v>332</v>
      </c>
      <c r="F335" s="29">
        <f t="shared" si="48"/>
        <v>0</v>
      </c>
      <c r="G335" s="29">
        <f t="shared" si="49"/>
        <v>-2113650</v>
      </c>
      <c r="H335" s="65">
        <f t="shared" si="50"/>
        <v>-1484753.5211267604</v>
      </c>
      <c r="I335" s="65">
        <f t="shared" si="51"/>
        <v>-1688220</v>
      </c>
      <c r="J335" s="47">
        <f t="shared" si="52"/>
        <v>-1053825</v>
      </c>
      <c r="K335" s="47">
        <f t="shared" si="53"/>
        <v>-42593</v>
      </c>
      <c r="L335" s="30">
        <f t="shared" si="54"/>
        <v>0</v>
      </c>
      <c r="M335" s="30">
        <f t="shared" si="55"/>
        <v>0</v>
      </c>
    </row>
    <row r="336" spans="1:13" x14ac:dyDescent="0.3">
      <c r="A336" s="51">
        <v>333</v>
      </c>
      <c r="F336" s="29">
        <f t="shared" si="48"/>
        <v>0</v>
      </c>
      <c r="G336" s="29">
        <f t="shared" si="49"/>
        <v>-2113650</v>
      </c>
      <c r="H336" s="65">
        <f t="shared" si="50"/>
        <v>-1484753.5211267604</v>
      </c>
      <c r="I336" s="65">
        <f t="shared" si="51"/>
        <v>-1688220</v>
      </c>
      <c r="J336" s="47">
        <f t="shared" si="52"/>
        <v>-1053825</v>
      </c>
      <c r="K336" s="47">
        <f t="shared" si="53"/>
        <v>-42593</v>
      </c>
      <c r="L336" s="30">
        <f t="shared" si="54"/>
        <v>0</v>
      </c>
      <c r="M336" s="30">
        <f t="shared" si="55"/>
        <v>0</v>
      </c>
    </row>
    <row r="337" spans="1:13" x14ac:dyDescent="0.3">
      <c r="A337" s="51">
        <v>334</v>
      </c>
      <c r="F337" s="29">
        <f t="shared" si="48"/>
        <v>0</v>
      </c>
      <c r="G337" s="29">
        <f t="shared" si="49"/>
        <v>-2113650</v>
      </c>
      <c r="H337" s="65">
        <f t="shared" si="50"/>
        <v>-1484753.5211267604</v>
      </c>
      <c r="I337" s="65">
        <f t="shared" si="51"/>
        <v>-1688220</v>
      </c>
      <c r="J337" s="47">
        <f t="shared" si="52"/>
        <v>-1053825</v>
      </c>
      <c r="K337" s="47">
        <f t="shared" si="53"/>
        <v>-42593</v>
      </c>
      <c r="L337" s="30">
        <f t="shared" si="54"/>
        <v>0</v>
      </c>
      <c r="M337" s="30">
        <f t="shared" si="55"/>
        <v>0</v>
      </c>
    </row>
    <row r="338" spans="1:13" x14ac:dyDescent="0.3">
      <c r="A338" s="51">
        <v>335</v>
      </c>
      <c r="F338" s="29">
        <f t="shared" si="48"/>
        <v>0</v>
      </c>
      <c r="G338" s="29">
        <f t="shared" si="49"/>
        <v>-2113650</v>
      </c>
      <c r="H338" s="65">
        <f t="shared" si="50"/>
        <v>-1484753.5211267604</v>
      </c>
      <c r="I338" s="65">
        <f t="shared" si="51"/>
        <v>-1688220</v>
      </c>
      <c r="J338" s="47">
        <f t="shared" si="52"/>
        <v>-1053825</v>
      </c>
      <c r="K338" s="47">
        <f t="shared" si="53"/>
        <v>-42593</v>
      </c>
      <c r="L338" s="30">
        <f t="shared" si="54"/>
        <v>0</v>
      </c>
      <c r="M338" s="30">
        <f t="shared" si="55"/>
        <v>0</v>
      </c>
    </row>
    <row r="339" spans="1:13" x14ac:dyDescent="0.3">
      <c r="A339" s="51">
        <v>336</v>
      </c>
      <c r="F339" s="29">
        <f t="shared" si="48"/>
        <v>0</v>
      </c>
      <c r="G339" s="29">
        <f t="shared" si="49"/>
        <v>-2113650</v>
      </c>
      <c r="H339" s="65">
        <f t="shared" si="50"/>
        <v>-1484753.5211267604</v>
      </c>
      <c r="I339" s="65">
        <f t="shared" si="51"/>
        <v>-1688220</v>
      </c>
      <c r="J339" s="47">
        <f t="shared" si="52"/>
        <v>-1053825</v>
      </c>
      <c r="K339" s="47">
        <f t="shared" si="53"/>
        <v>-42593</v>
      </c>
      <c r="L339" s="30">
        <f t="shared" si="54"/>
        <v>0</v>
      </c>
      <c r="M339" s="30">
        <f t="shared" si="55"/>
        <v>0</v>
      </c>
    </row>
    <row r="340" spans="1:13" x14ac:dyDescent="0.3">
      <c r="A340" s="51">
        <v>337</v>
      </c>
      <c r="F340" s="29">
        <f t="shared" si="48"/>
        <v>0</v>
      </c>
      <c r="G340" s="29">
        <f t="shared" si="49"/>
        <v>-2113650</v>
      </c>
      <c r="H340" s="65">
        <f t="shared" si="50"/>
        <v>-1484753.5211267604</v>
      </c>
      <c r="I340" s="65">
        <f t="shared" si="51"/>
        <v>-1688220</v>
      </c>
      <c r="J340" s="47">
        <f t="shared" si="52"/>
        <v>-1053825</v>
      </c>
      <c r="K340" s="47">
        <f t="shared" si="53"/>
        <v>-42593</v>
      </c>
      <c r="L340" s="30">
        <f t="shared" si="54"/>
        <v>0</v>
      </c>
      <c r="M340" s="30">
        <f t="shared" si="55"/>
        <v>0</v>
      </c>
    </row>
    <row r="341" spans="1:13" x14ac:dyDescent="0.3">
      <c r="A341" s="51">
        <v>338</v>
      </c>
      <c r="F341" s="29">
        <f t="shared" si="48"/>
        <v>0</v>
      </c>
      <c r="G341" s="29">
        <f t="shared" si="49"/>
        <v>-2113650</v>
      </c>
      <c r="H341" s="65">
        <f t="shared" si="50"/>
        <v>-1484753.5211267604</v>
      </c>
      <c r="I341" s="65">
        <f t="shared" si="51"/>
        <v>-1688220</v>
      </c>
      <c r="J341" s="47">
        <f t="shared" si="52"/>
        <v>-1053825</v>
      </c>
      <c r="K341" s="47">
        <f t="shared" si="53"/>
        <v>-42593</v>
      </c>
      <c r="L341" s="30">
        <f t="shared" si="54"/>
        <v>0</v>
      </c>
      <c r="M341" s="30">
        <f t="shared" si="55"/>
        <v>0</v>
      </c>
    </row>
    <row r="342" spans="1:13" x14ac:dyDescent="0.3">
      <c r="A342" s="51">
        <v>339</v>
      </c>
      <c r="F342" s="29">
        <f t="shared" si="48"/>
        <v>0</v>
      </c>
      <c r="G342" s="29">
        <f t="shared" si="49"/>
        <v>-2113650</v>
      </c>
      <c r="H342" s="65">
        <f t="shared" si="50"/>
        <v>-1484753.5211267604</v>
      </c>
      <c r="I342" s="65">
        <f t="shared" si="51"/>
        <v>-1688220</v>
      </c>
      <c r="J342" s="47">
        <f t="shared" si="52"/>
        <v>-1053825</v>
      </c>
      <c r="K342" s="47">
        <f t="shared" si="53"/>
        <v>-42593</v>
      </c>
      <c r="L342" s="30">
        <f t="shared" si="54"/>
        <v>0</v>
      </c>
      <c r="M342" s="30">
        <f t="shared" si="55"/>
        <v>0</v>
      </c>
    </row>
    <row r="343" spans="1:13" x14ac:dyDescent="0.3">
      <c r="A343" s="51">
        <v>340</v>
      </c>
      <c r="F343" s="29">
        <f t="shared" si="48"/>
        <v>0</v>
      </c>
      <c r="G343" s="29">
        <f t="shared" si="49"/>
        <v>-2113650</v>
      </c>
      <c r="H343" s="65">
        <f t="shared" si="50"/>
        <v>-1484753.5211267604</v>
      </c>
      <c r="I343" s="65">
        <f t="shared" si="51"/>
        <v>-1688220</v>
      </c>
      <c r="J343" s="47">
        <f t="shared" si="52"/>
        <v>-1053825</v>
      </c>
      <c r="K343" s="47">
        <f t="shared" si="53"/>
        <v>-42593</v>
      </c>
      <c r="L343" s="30">
        <f t="shared" si="54"/>
        <v>0</v>
      </c>
      <c r="M343" s="30">
        <f t="shared" si="55"/>
        <v>0</v>
      </c>
    </row>
    <row r="344" spans="1:13" x14ac:dyDescent="0.3">
      <c r="A344" s="51">
        <v>341</v>
      </c>
      <c r="F344" s="29">
        <f t="shared" si="48"/>
        <v>0</v>
      </c>
      <c r="G344" s="29">
        <f t="shared" si="49"/>
        <v>-2113650</v>
      </c>
      <c r="H344" s="65">
        <f t="shared" si="50"/>
        <v>-1484753.5211267604</v>
      </c>
      <c r="I344" s="65">
        <f t="shared" si="51"/>
        <v>-1688220</v>
      </c>
      <c r="J344" s="47">
        <f t="shared" si="52"/>
        <v>-1053825</v>
      </c>
      <c r="K344" s="47">
        <f t="shared" si="53"/>
        <v>-42593</v>
      </c>
      <c r="L344" s="30">
        <f t="shared" si="54"/>
        <v>0</v>
      </c>
      <c r="M344" s="30">
        <f t="shared" si="55"/>
        <v>0</v>
      </c>
    </row>
    <row r="345" spans="1:13" x14ac:dyDescent="0.3">
      <c r="A345" s="51">
        <v>342</v>
      </c>
      <c r="F345" s="29">
        <f t="shared" si="48"/>
        <v>0</v>
      </c>
      <c r="G345" s="29">
        <f t="shared" si="49"/>
        <v>-2113650</v>
      </c>
      <c r="H345" s="65">
        <f t="shared" si="50"/>
        <v>-1484753.5211267604</v>
      </c>
      <c r="I345" s="65">
        <f t="shared" si="51"/>
        <v>-1688220</v>
      </c>
      <c r="J345" s="47">
        <f t="shared" si="52"/>
        <v>-1053825</v>
      </c>
      <c r="K345" s="47">
        <f t="shared" si="53"/>
        <v>-42593</v>
      </c>
      <c r="L345" s="30">
        <f t="shared" si="54"/>
        <v>0</v>
      </c>
      <c r="M345" s="30">
        <f t="shared" si="55"/>
        <v>0</v>
      </c>
    </row>
    <row r="346" spans="1:13" x14ac:dyDescent="0.3">
      <c r="A346" s="51">
        <v>343</v>
      </c>
      <c r="F346" s="29">
        <f t="shared" si="48"/>
        <v>0</v>
      </c>
      <c r="G346" s="29">
        <f t="shared" si="49"/>
        <v>-2113650</v>
      </c>
      <c r="H346" s="65">
        <f t="shared" si="50"/>
        <v>-1484753.5211267604</v>
      </c>
      <c r="I346" s="65">
        <f t="shared" si="51"/>
        <v>-1688220</v>
      </c>
      <c r="J346" s="47">
        <f t="shared" si="52"/>
        <v>-1053825</v>
      </c>
      <c r="K346" s="47">
        <f t="shared" si="53"/>
        <v>-42593</v>
      </c>
      <c r="L346" s="30">
        <f t="shared" si="54"/>
        <v>0</v>
      </c>
      <c r="M346" s="30">
        <f t="shared" si="55"/>
        <v>0</v>
      </c>
    </row>
    <row r="347" spans="1:13" x14ac:dyDescent="0.3">
      <c r="A347" s="51">
        <v>344</v>
      </c>
      <c r="F347" s="29">
        <f t="shared" si="48"/>
        <v>0</v>
      </c>
      <c r="G347" s="29">
        <f t="shared" si="49"/>
        <v>-2113650</v>
      </c>
      <c r="H347" s="65">
        <f t="shared" si="50"/>
        <v>-1484753.5211267604</v>
      </c>
      <c r="I347" s="65">
        <f t="shared" si="51"/>
        <v>-1688220</v>
      </c>
      <c r="J347" s="47">
        <f t="shared" si="52"/>
        <v>-1053825</v>
      </c>
      <c r="K347" s="47">
        <f t="shared" si="53"/>
        <v>-42593</v>
      </c>
      <c r="L347" s="30">
        <f t="shared" si="54"/>
        <v>0</v>
      </c>
      <c r="M347" s="30">
        <f t="shared" si="55"/>
        <v>0</v>
      </c>
    </row>
    <row r="348" spans="1:13" x14ac:dyDescent="0.3">
      <c r="A348" s="51">
        <v>345</v>
      </c>
      <c r="F348" s="29">
        <f t="shared" si="48"/>
        <v>0</v>
      </c>
      <c r="G348" s="29">
        <f t="shared" si="49"/>
        <v>-2113650</v>
      </c>
      <c r="H348" s="65">
        <f t="shared" si="50"/>
        <v>-1484753.5211267604</v>
      </c>
      <c r="I348" s="65">
        <f t="shared" si="51"/>
        <v>-1688220</v>
      </c>
      <c r="J348" s="47">
        <f t="shared" si="52"/>
        <v>-1053825</v>
      </c>
      <c r="K348" s="47">
        <f t="shared" si="53"/>
        <v>-42593</v>
      </c>
      <c r="L348" s="30">
        <f t="shared" si="54"/>
        <v>0</v>
      </c>
      <c r="M348" s="30">
        <f t="shared" si="55"/>
        <v>0</v>
      </c>
    </row>
    <row r="349" spans="1:13" x14ac:dyDescent="0.3">
      <c r="A349" s="51">
        <v>346</v>
      </c>
      <c r="F349" s="29">
        <f t="shared" si="48"/>
        <v>0</v>
      </c>
      <c r="G349" s="29">
        <f t="shared" si="49"/>
        <v>-2113650</v>
      </c>
      <c r="H349" s="65">
        <f t="shared" si="50"/>
        <v>-1484753.5211267604</v>
      </c>
      <c r="I349" s="65">
        <f t="shared" si="51"/>
        <v>-1688220</v>
      </c>
      <c r="J349" s="47">
        <f t="shared" si="52"/>
        <v>-1053825</v>
      </c>
      <c r="K349" s="47">
        <f t="shared" si="53"/>
        <v>-42593</v>
      </c>
      <c r="L349" s="30">
        <f t="shared" si="54"/>
        <v>0</v>
      </c>
      <c r="M349" s="30">
        <f t="shared" si="55"/>
        <v>0</v>
      </c>
    </row>
    <row r="350" spans="1:13" x14ac:dyDescent="0.3">
      <c r="A350" s="51">
        <v>347</v>
      </c>
      <c r="F350" s="29">
        <f t="shared" si="48"/>
        <v>0</v>
      </c>
      <c r="G350" s="29">
        <f t="shared" si="49"/>
        <v>-2113650</v>
      </c>
      <c r="H350" s="65">
        <f t="shared" si="50"/>
        <v>-1484753.5211267604</v>
      </c>
      <c r="I350" s="65">
        <f t="shared" si="51"/>
        <v>-1688220</v>
      </c>
      <c r="J350" s="47">
        <f t="shared" si="52"/>
        <v>-1053825</v>
      </c>
      <c r="K350" s="47">
        <f t="shared" si="53"/>
        <v>-42593</v>
      </c>
      <c r="L350" s="30">
        <f t="shared" si="54"/>
        <v>0</v>
      </c>
      <c r="M350" s="30">
        <f t="shared" si="55"/>
        <v>0</v>
      </c>
    </row>
    <row r="351" spans="1:13" x14ac:dyDescent="0.3">
      <c r="A351" s="51">
        <v>348</v>
      </c>
      <c r="F351" s="29">
        <f t="shared" si="48"/>
        <v>0</v>
      </c>
      <c r="G351" s="29">
        <f t="shared" si="49"/>
        <v>-2113650</v>
      </c>
      <c r="H351" s="65">
        <f t="shared" si="50"/>
        <v>-1484753.5211267604</v>
      </c>
      <c r="I351" s="65">
        <f t="shared" si="51"/>
        <v>-1688220</v>
      </c>
      <c r="J351" s="47">
        <f t="shared" si="52"/>
        <v>-1053825</v>
      </c>
      <c r="K351" s="47">
        <f t="shared" si="53"/>
        <v>-42593</v>
      </c>
      <c r="L351" s="30">
        <f t="shared" si="54"/>
        <v>0</v>
      </c>
      <c r="M351" s="30">
        <f t="shared" si="55"/>
        <v>0</v>
      </c>
    </row>
    <row r="352" spans="1:13" x14ac:dyDescent="0.3">
      <c r="A352" s="51">
        <v>349</v>
      </c>
      <c r="F352" s="29">
        <f t="shared" si="48"/>
        <v>0</v>
      </c>
      <c r="G352" s="29">
        <f t="shared" si="49"/>
        <v>-2113650</v>
      </c>
      <c r="H352" s="65">
        <f t="shared" si="50"/>
        <v>-1484753.5211267604</v>
      </c>
      <c r="I352" s="65">
        <f t="shared" si="51"/>
        <v>-1688220</v>
      </c>
      <c r="J352" s="47">
        <f t="shared" si="52"/>
        <v>-1053825</v>
      </c>
      <c r="K352" s="47">
        <f t="shared" si="53"/>
        <v>-42593</v>
      </c>
      <c r="L352" s="30">
        <f t="shared" si="54"/>
        <v>0</v>
      </c>
      <c r="M352" s="30">
        <f t="shared" si="55"/>
        <v>0</v>
      </c>
    </row>
    <row r="353" spans="1:13" x14ac:dyDescent="0.3">
      <c r="A353" s="51">
        <v>350</v>
      </c>
      <c r="F353" s="29">
        <f t="shared" si="48"/>
        <v>0</v>
      </c>
      <c r="G353" s="29">
        <f t="shared" si="49"/>
        <v>-2113650</v>
      </c>
      <c r="H353" s="65">
        <f t="shared" si="50"/>
        <v>-1484753.5211267604</v>
      </c>
      <c r="I353" s="65">
        <f t="shared" si="51"/>
        <v>-1688220</v>
      </c>
      <c r="J353" s="47">
        <f t="shared" si="52"/>
        <v>-1053825</v>
      </c>
      <c r="K353" s="47">
        <f t="shared" si="53"/>
        <v>-42593</v>
      </c>
      <c r="L353" s="30">
        <f t="shared" si="54"/>
        <v>0</v>
      </c>
      <c r="M353" s="30">
        <f t="shared" si="55"/>
        <v>0</v>
      </c>
    </row>
    <row r="354" spans="1:13" x14ac:dyDescent="0.3">
      <c r="A354" s="51">
        <v>351</v>
      </c>
      <c r="F354" s="29">
        <f t="shared" si="48"/>
        <v>0</v>
      </c>
      <c r="G354" s="29">
        <f t="shared" si="49"/>
        <v>-2113650</v>
      </c>
      <c r="H354" s="65">
        <f t="shared" si="50"/>
        <v>-1484753.5211267604</v>
      </c>
      <c r="I354" s="65">
        <f t="shared" si="51"/>
        <v>-1688220</v>
      </c>
      <c r="J354" s="47">
        <f t="shared" si="52"/>
        <v>-1053825</v>
      </c>
      <c r="K354" s="47">
        <f t="shared" si="53"/>
        <v>-42593</v>
      </c>
      <c r="L354" s="30">
        <f t="shared" si="54"/>
        <v>0</v>
      </c>
      <c r="M354" s="30">
        <f t="shared" si="55"/>
        <v>0</v>
      </c>
    </row>
    <row r="355" spans="1:13" x14ac:dyDescent="0.3">
      <c r="A355" s="51">
        <v>352</v>
      </c>
      <c r="F355" s="29">
        <f t="shared" si="48"/>
        <v>0</v>
      </c>
      <c r="G355" s="29">
        <f t="shared" si="49"/>
        <v>-2113650</v>
      </c>
      <c r="H355" s="65">
        <f t="shared" si="50"/>
        <v>-1484753.5211267604</v>
      </c>
      <c r="I355" s="65">
        <f t="shared" si="51"/>
        <v>-1688220</v>
      </c>
      <c r="J355" s="47">
        <f t="shared" si="52"/>
        <v>-1053825</v>
      </c>
      <c r="K355" s="47">
        <f t="shared" si="53"/>
        <v>-42593</v>
      </c>
      <c r="L355" s="30">
        <f t="shared" si="54"/>
        <v>0</v>
      </c>
      <c r="M355" s="30">
        <f t="shared" si="55"/>
        <v>0</v>
      </c>
    </row>
    <row r="356" spans="1:13" x14ac:dyDescent="0.3">
      <c r="A356" s="51">
        <v>353</v>
      </c>
      <c r="F356" s="29">
        <f t="shared" si="48"/>
        <v>0</v>
      </c>
      <c r="G356" s="29">
        <f t="shared" si="49"/>
        <v>-2113650</v>
      </c>
      <c r="H356" s="65">
        <f t="shared" si="50"/>
        <v>-1484753.5211267604</v>
      </c>
      <c r="I356" s="65">
        <f t="shared" si="51"/>
        <v>-1688220</v>
      </c>
      <c r="J356" s="47">
        <f t="shared" si="52"/>
        <v>-1053825</v>
      </c>
      <c r="K356" s="47">
        <f t="shared" si="53"/>
        <v>-42593</v>
      </c>
      <c r="L356" s="30">
        <f t="shared" si="54"/>
        <v>0</v>
      </c>
      <c r="M356" s="30">
        <f t="shared" si="55"/>
        <v>0</v>
      </c>
    </row>
    <row r="357" spans="1:13" x14ac:dyDescent="0.3">
      <c r="A357" s="51">
        <v>354</v>
      </c>
      <c r="F357" s="29">
        <f t="shared" si="48"/>
        <v>0</v>
      </c>
      <c r="G357" s="29">
        <f t="shared" si="49"/>
        <v>-2113650</v>
      </c>
      <c r="H357" s="65">
        <f t="shared" si="50"/>
        <v>-1484753.5211267604</v>
      </c>
      <c r="I357" s="65">
        <f t="shared" si="51"/>
        <v>-1688220</v>
      </c>
      <c r="J357" s="47">
        <f t="shared" si="52"/>
        <v>-1053825</v>
      </c>
      <c r="K357" s="47">
        <f t="shared" si="53"/>
        <v>-42593</v>
      </c>
      <c r="L357" s="30">
        <f t="shared" si="54"/>
        <v>0</v>
      </c>
      <c r="M357" s="30">
        <f t="shared" si="55"/>
        <v>0</v>
      </c>
    </row>
    <row r="358" spans="1:13" x14ac:dyDescent="0.3">
      <c r="A358" s="51">
        <v>355</v>
      </c>
      <c r="F358" s="29">
        <f t="shared" si="48"/>
        <v>0</v>
      </c>
      <c r="G358" s="29">
        <f t="shared" si="49"/>
        <v>-2113650</v>
      </c>
      <c r="H358" s="65">
        <f t="shared" si="50"/>
        <v>-1484753.5211267604</v>
      </c>
      <c r="I358" s="65">
        <f t="shared" si="51"/>
        <v>-1688220</v>
      </c>
      <c r="J358" s="47">
        <f t="shared" si="52"/>
        <v>-1053825</v>
      </c>
      <c r="K358" s="47">
        <f t="shared" si="53"/>
        <v>-42593</v>
      </c>
      <c r="L358" s="30">
        <f t="shared" si="54"/>
        <v>0</v>
      </c>
      <c r="M358" s="30">
        <f t="shared" si="55"/>
        <v>0</v>
      </c>
    </row>
    <row r="359" spans="1:13" x14ac:dyDescent="0.3">
      <c r="A359" s="51">
        <v>356</v>
      </c>
      <c r="F359" s="29">
        <f t="shared" si="48"/>
        <v>0</v>
      </c>
      <c r="G359" s="29">
        <f t="shared" si="49"/>
        <v>-2113650</v>
      </c>
      <c r="H359" s="65">
        <f t="shared" si="50"/>
        <v>-1484753.5211267604</v>
      </c>
      <c r="I359" s="65">
        <f t="shared" si="51"/>
        <v>-1688220</v>
      </c>
      <c r="J359" s="47">
        <f t="shared" si="52"/>
        <v>-1053825</v>
      </c>
      <c r="K359" s="47">
        <f t="shared" si="53"/>
        <v>-42593</v>
      </c>
      <c r="L359" s="30">
        <f t="shared" si="54"/>
        <v>0</v>
      </c>
      <c r="M359" s="30">
        <f t="shared" si="55"/>
        <v>0</v>
      </c>
    </row>
    <row r="360" spans="1:13" x14ac:dyDescent="0.3">
      <c r="A360" s="51">
        <v>357</v>
      </c>
      <c r="F360" s="29">
        <f t="shared" si="48"/>
        <v>0</v>
      </c>
      <c r="G360" s="29">
        <f t="shared" si="49"/>
        <v>-2113650</v>
      </c>
      <c r="H360" s="65">
        <f t="shared" si="50"/>
        <v>-1484753.5211267604</v>
      </c>
      <c r="I360" s="65">
        <f t="shared" si="51"/>
        <v>-1688220</v>
      </c>
      <c r="J360" s="47">
        <f t="shared" si="52"/>
        <v>-1053825</v>
      </c>
      <c r="K360" s="47">
        <f t="shared" si="53"/>
        <v>-42593</v>
      </c>
      <c r="L360" s="30">
        <f t="shared" si="54"/>
        <v>0</v>
      </c>
      <c r="M360" s="30">
        <f t="shared" si="55"/>
        <v>0</v>
      </c>
    </row>
    <row r="361" spans="1:13" x14ac:dyDescent="0.3">
      <c r="A361" s="51">
        <v>358</v>
      </c>
      <c r="F361" s="29">
        <f t="shared" si="48"/>
        <v>0</v>
      </c>
      <c r="G361" s="29">
        <f t="shared" si="49"/>
        <v>-2113650</v>
      </c>
      <c r="H361" s="65">
        <f t="shared" si="50"/>
        <v>-1484753.5211267604</v>
      </c>
      <c r="I361" s="65">
        <f t="shared" si="51"/>
        <v>-1688220</v>
      </c>
      <c r="J361" s="47">
        <f t="shared" si="52"/>
        <v>-1053825</v>
      </c>
      <c r="K361" s="47">
        <f t="shared" si="53"/>
        <v>-42593</v>
      </c>
      <c r="L361" s="30">
        <f t="shared" si="54"/>
        <v>0</v>
      </c>
      <c r="M361" s="30">
        <f t="shared" si="55"/>
        <v>0</v>
      </c>
    </row>
    <row r="362" spans="1:13" x14ac:dyDescent="0.3">
      <c r="A362" s="51">
        <v>359</v>
      </c>
      <c r="F362" s="29">
        <f t="shared" si="48"/>
        <v>0</v>
      </c>
      <c r="G362" s="29">
        <f t="shared" si="49"/>
        <v>-2113650</v>
      </c>
      <c r="H362" s="65">
        <f t="shared" si="50"/>
        <v>-1484753.5211267604</v>
      </c>
      <c r="I362" s="65">
        <f t="shared" si="51"/>
        <v>-1688220</v>
      </c>
      <c r="J362" s="47">
        <f t="shared" si="52"/>
        <v>-1053825</v>
      </c>
      <c r="K362" s="47">
        <f t="shared" si="53"/>
        <v>-42593</v>
      </c>
      <c r="L362" s="30">
        <f t="shared" si="54"/>
        <v>0</v>
      </c>
      <c r="M362" s="30">
        <f t="shared" si="55"/>
        <v>0</v>
      </c>
    </row>
    <row r="363" spans="1:13" x14ac:dyDescent="0.3">
      <c r="A363" s="51">
        <v>360</v>
      </c>
      <c r="F363" s="29">
        <f t="shared" si="48"/>
        <v>0</v>
      </c>
      <c r="G363" s="29">
        <f t="shared" si="49"/>
        <v>-2113650</v>
      </c>
      <c r="H363" s="65">
        <f t="shared" si="50"/>
        <v>-1484753.5211267604</v>
      </c>
      <c r="I363" s="65">
        <f t="shared" si="51"/>
        <v>-1688220</v>
      </c>
      <c r="J363" s="47">
        <f t="shared" si="52"/>
        <v>-1053825</v>
      </c>
      <c r="K363" s="47">
        <f t="shared" si="53"/>
        <v>-42593</v>
      </c>
      <c r="L363" s="30">
        <f t="shared" si="54"/>
        <v>0</v>
      </c>
      <c r="M363" s="30">
        <f t="shared" si="55"/>
        <v>0</v>
      </c>
    </row>
    <row r="364" spans="1:13" x14ac:dyDescent="0.3">
      <c r="A364" s="51">
        <v>361</v>
      </c>
      <c r="F364" s="29">
        <f t="shared" si="48"/>
        <v>0</v>
      </c>
      <c r="G364" s="29">
        <f t="shared" si="49"/>
        <v>-2113650</v>
      </c>
      <c r="H364" s="65">
        <f t="shared" si="50"/>
        <v>-1484753.5211267604</v>
      </c>
      <c r="I364" s="65">
        <f t="shared" si="51"/>
        <v>-1688220</v>
      </c>
      <c r="J364" s="47">
        <f t="shared" si="52"/>
        <v>-1053825</v>
      </c>
      <c r="K364" s="47">
        <f t="shared" si="53"/>
        <v>-42593</v>
      </c>
      <c r="L364" s="30">
        <f t="shared" si="54"/>
        <v>0</v>
      </c>
      <c r="M364" s="30">
        <f t="shared" si="55"/>
        <v>0</v>
      </c>
    </row>
    <row r="365" spans="1:13" x14ac:dyDescent="0.3">
      <c r="A365" s="51">
        <v>362</v>
      </c>
      <c r="F365" s="29">
        <f t="shared" si="48"/>
        <v>0</v>
      </c>
      <c r="G365" s="29">
        <f t="shared" si="49"/>
        <v>-2113650</v>
      </c>
      <c r="H365" s="65">
        <f t="shared" si="50"/>
        <v>-1484753.5211267604</v>
      </c>
      <c r="I365" s="65">
        <f t="shared" si="51"/>
        <v>-1688220</v>
      </c>
      <c r="J365" s="47">
        <f t="shared" si="52"/>
        <v>-1053825</v>
      </c>
      <c r="K365" s="47">
        <f t="shared" si="53"/>
        <v>-42593</v>
      </c>
      <c r="L365" s="30">
        <f t="shared" si="54"/>
        <v>0</v>
      </c>
      <c r="M365" s="30">
        <f t="shared" si="55"/>
        <v>0</v>
      </c>
    </row>
    <row r="366" spans="1:13" x14ac:dyDescent="0.3">
      <c r="A366" s="51">
        <v>363</v>
      </c>
      <c r="F366" s="29">
        <f t="shared" si="48"/>
        <v>0</v>
      </c>
      <c r="G366" s="29">
        <f t="shared" si="49"/>
        <v>-2113650</v>
      </c>
      <c r="H366" s="65">
        <f t="shared" si="50"/>
        <v>-1484753.5211267604</v>
      </c>
      <c r="I366" s="65">
        <f t="shared" si="51"/>
        <v>-1688220</v>
      </c>
      <c r="J366" s="47">
        <f t="shared" si="52"/>
        <v>-1053825</v>
      </c>
      <c r="K366" s="47">
        <f t="shared" si="53"/>
        <v>-42593</v>
      </c>
      <c r="L366" s="30">
        <f t="shared" si="54"/>
        <v>0</v>
      </c>
      <c r="M366" s="30">
        <f t="shared" si="55"/>
        <v>0</v>
      </c>
    </row>
    <row r="367" spans="1:13" x14ac:dyDescent="0.3">
      <c r="A367" s="51">
        <v>364</v>
      </c>
      <c r="F367" s="29">
        <f t="shared" si="48"/>
        <v>0</v>
      </c>
      <c r="G367" s="29">
        <f t="shared" si="49"/>
        <v>-2113650</v>
      </c>
      <c r="H367" s="65">
        <f t="shared" si="50"/>
        <v>-1484753.5211267604</v>
      </c>
      <c r="I367" s="65">
        <f t="shared" si="51"/>
        <v>-1688220</v>
      </c>
      <c r="J367" s="47">
        <f t="shared" si="52"/>
        <v>-1053825</v>
      </c>
      <c r="K367" s="47">
        <f t="shared" si="53"/>
        <v>-42593</v>
      </c>
      <c r="L367" s="30">
        <f t="shared" si="54"/>
        <v>0</v>
      </c>
      <c r="M367" s="30">
        <f t="shared" si="55"/>
        <v>0</v>
      </c>
    </row>
    <row r="368" spans="1:13" x14ac:dyDescent="0.3">
      <c r="A368" s="51">
        <v>365</v>
      </c>
      <c r="F368" s="29">
        <f t="shared" si="48"/>
        <v>0</v>
      </c>
      <c r="G368" s="29">
        <f t="shared" si="49"/>
        <v>-2113650</v>
      </c>
      <c r="H368" s="65">
        <f t="shared" si="50"/>
        <v>-1484753.5211267604</v>
      </c>
      <c r="I368" s="65">
        <f t="shared" si="51"/>
        <v>-1688220</v>
      </c>
      <c r="J368" s="47">
        <f t="shared" si="52"/>
        <v>-1053825</v>
      </c>
      <c r="K368" s="47">
        <f t="shared" si="53"/>
        <v>-42593</v>
      </c>
      <c r="L368" s="30">
        <f t="shared" si="54"/>
        <v>0</v>
      </c>
      <c r="M368" s="30">
        <f t="shared" si="55"/>
        <v>0</v>
      </c>
    </row>
    <row r="369" spans="1:13" x14ac:dyDescent="0.3">
      <c r="A369" s="51">
        <v>366</v>
      </c>
      <c r="F369" s="29">
        <f t="shared" si="48"/>
        <v>0</v>
      </c>
      <c r="G369" s="29">
        <f t="shared" si="49"/>
        <v>-2113650</v>
      </c>
      <c r="H369" s="65">
        <f t="shared" si="50"/>
        <v>-1484753.5211267604</v>
      </c>
      <c r="I369" s="65">
        <f t="shared" si="51"/>
        <v>-1688220</v>
      </c>
      <c r="J369" s="47">
        <f t="shared" si="52"/>
        <v>-1053825</v>
      </c>
      <c r="K369" s="47">
        <f t="shared" si="53"/>
        <v>-42593</v>
      </c>
      <c r="L369" s="30">
        <f t="shared" si="54"/>
        <v>0</v>
      </c>
      <c r="M369" s="30">
        <f t="shared" si="55"/>
        <v>0</v>
      </c>
    </row>
    <row r="370" spans="1:13" x14ac:dyDescent="0.3">
      <c r="A370" s="51">
        <v>367</v>
      </c>
      <c r="F370" s="29">
        <f t="shared" si="48"/>
        <v>0</v>
      </c>
      <c r="G370" s="29">
        <f t="shared" si="49"/>
        <v>-2113650</v>
      </c>
      <c r="H370" s="65">
        <f t="shared" si="50"/>
        <v>-1484753.5211267604</v>
      </c>
      <c r="I370" s="65">
        <f t="shared" si="51"/>
        <v>-1688220</v>
      </c>
      <c r="J370" s="47">
        <f t="shared" si="52"/>
        <v>-1053825</v>
      </c>
      <c r="K370" s="47">
        <f t="shared" si="53"/>
        <v>-42593</v>
      </c>
      <c r="L370" s="30">
        <f t="shared" si="54"/>
        <v>0</v>
      </c>
      <c r="M370" s="30">
        <f t="shared" si="55"/>
        <v>0</v>
      </c>
    </row>
    <row r="371" spans="1:13" x14ac:dyDescent="0.3">
      <c r="A371" s="51">
        <v>368</v>
      </c>
      <c r="F371" s="29">
        <f t="shared" si="48"/>
        <v>0</v>
      </c>
      <c r="G371" s="29">
        <f t="shared" si="49"/>
        <v>-2113650</v>
      </c>
      <c r="H371" s="65">
        <f t="shared" si="50"/>
        <v>-1484753.5211267604</v>
      </c>
      <c r="I371" s="65">
        <f t="shared" si="51"/>
        <v>-1688220</v>
      </c>
      <c r="J371" s="47">
        <f t="shared" si="52"/>
        <v>-1053825</v>
      </c>
      <c r="K371" s="47">
        <f t="shared" si="53"/>
        <v>-42593</v>
      </c>
      <c r="L371" s="30">
        <f t="shared" si="54"/>
        <v>0</v>
      </c>
      <c r="M371" s="30">
        <f t="shared" si="55"/>
        <v>0</v>
      </c>
    </row>
    <row r="372" spans="1:13" x14ac:dyDescent="0.3">
      <c r="A372" s="51">
        <v>369</v>
      </c>
      <c r="F372" s="29">
        <f t="shared" si="48"/>
        <v>0</v>
      </c>
      <c r="G372" s="29">
        <f t="shared" si="49"/>
        <v>-2113650</v>
      </c>
      <c r="H372" s="65">
        <f t="shared" si="50"/>
        <v>-1484753.5211267604</v>
      </c>
      <c r="I372" s="65">
        <f t="shared" si="51"/>
        <v>-1688220</v>
      </c>
      <c r="J372" s="47">
        <f t="shared" si="52"/>
        <v>-1053825</v>
      </c>
      <c r="K372" s="47">
        <f t="shared" si="53"/>
        <v>-42593</v>
      </c>
      <c r="L372" s="30">
        <f t="shared" si="54"/>
        <v>0</v>
      </c>
      <c r="M372" s="30">
        <f t="shared" si="55"/>
        <v>0</v>
      </c>
    </row>
    <row r="373" spans="1:13" x14ac:dyDescent="0.3">
      <c r="A373" s="51">
        <v>370</v>
      </c>
      <c r="F373" s="29">
        <f t="shared" si="48"/>
        <v>0</v>
      </c>
      <c r="G373" s="29">
        <f t="shared" si="49"/>
        <v>-2113650</v>
      </c>
      <c r="H373" s="65">
        <f t="shared" si="50"/>
        <v>-1484753.5211267604</v>
      </c>
      <c r="I373" s="65">
        <f t="shared" si="51"/>
        <v>-1688220</v>
      </c>
      <c r="J373" s="47">
        <f t="shared" si="52"/>
        <v>-1053825</v>
      </c>
      <c r="K373" s="47">
        <f t="shared" si="53"/>
        <v>-42593</v>
      </c>
      <c r="L373" s="30">
        <f t="shared" si="54"/>
        <v>0</v>
      </c>
      <c r="M373" s="30">
        <f t="shared" si="55"/>
        <v>0</v>
      </c>
    </row>
    <row r="374" spans="1:13" x14ac:dyDescent="0.3">
      <c r="A374" s="51">
        <v>371</v>
      </c>
      <c r="F374" s="29">
        <f t="shared" si="48"/>
        <v>0</v>
      </c>
      <c r="G374" s="29">
        <f t="shared" si="49"/>
        <v>-2113650</v>
      </c>
      <c r="H374" s="65">
        <f t="shared" si="50"/>
        <v>-1484753.5211267604</v>
      </c>
      <c r="I374" s="65">
        <f t="shared" si="51"/>
        <v>-1688220</v>
      </c>
      <c r="J374" s="47">
        <f t="shared" si="52"/>
        <v>-1053825</v>
      </c>
      <c r="K374" s="47">
        <f t="shared" si="53"/>
        <v>-42593</v>
      </c>
      <c r="L374" s="30">
        <f t="shared" si="54"/>
        <v>0</v>
      </c>
      <c r="M374" s="30">
        <f t="shared" si="55"/>
        <v>0</v>
      </c>
    </row>
    <row r="375" spans="1:13" x14ac:dyDescent="0.3">
      <c r="A375" s="51">
        <v>372</v>
      </c>
      <c r="F375" s="29">
        <f t="shared" si="48"/>
        <v>0</v>
      </c>
      <c r="G375" s="29">
        <f t="shared" si="49"/>
        <v>-2113650</v>
      </c>
      <c r="H375" s="65">
        <f t="shared" si="50"/>
        <v>-1484753.5211267604</v>
      </c>
      <c r="I375" s="65">
        <f t="shared" si="51"/>
        <v>-1688220</v>
      </c>
      <c r="J375" s="47">
        <f t="shared" si="52"/>
        <v>-1053825</v>
      </c>
      <c r="K375" s="47">
        <f t="shared" si="53"/>
        <v>-42593</v>
      </c>
      <c r="L375" s="30">
        <f t="shared" si="54"/>
        <v>0</v>
      </c>
      <c r="M375" s="30">
        <f t="shared" si="55"/>
        <v>0</v>
      </c>
    </row>
    <row r="376" spans="1:13" x14ac:dyDescent="0.3">
      <c r="A376" s="51">
        <v>373</v>
      </c>
      <c r="F376" s="29">
        <f t="shared" si="48"/>
        <v>0</v>
      </c>
      <c r="G376" s="29">
        <f t="shared" si="49"/>
        <v>-2113650</v>
      </c>
      <c r="H376" s="65">
        <f t="shared" si="50"/>
        <v>-1484753.5211267604</v>
      </c>
      <c r="I376" s="65">
        <f t="shared" si="51"/>
        <v>-1688220</v>
      </c>
      <c r="J376" s="47">
        <f t="shared" si="52"/>
        <v>-1053825</v>
      </c>
      <c r="K376" s="47">
        <f t="shared" si="53"/>
        <v>-42593</v>
      </c>
      <c r="L376" s="30">
        <f t="shared" si="54"/>
        <v>0</v>
      </c>
      <c r="M376" s="30">
        <f t="shared" si="55"/>
        <v>0</v>
      </c>
    </row>
    <row r="377" spans="1:13" x14ac:dyDescent="0.3">
      <c r="A377" s="51">
        <v>374</v>
      </c>
      <c r="F377" s="29">
        <f t="shared" si="48"/>
        <v>0</v>
      </c>
      <c r="G377" s="29">
        <f t="shared" si="49"/>
        <v>-2113650</v>
      </c>
      <c r="H377" s="65">
        <f t="shared" si="50"/>
        <v>-1484753.5211267604</v>
      </c>
      <c r="I377" s="65">
        <f t="shared" si="51"/>
        <v>-1688220</v>
      </c>
      <c r="J377" s="47">
        <f t="shared" si="52"/>
        <v>-1053825</v>
      </c>
      <c r="K377" s="47">
        <f t="shared" si="53"/>
        <v>-42593</v>
      </c>
      <c r="L377" s="30">
        <f t="shared" si="54"/>
        <v>0</v>
      </c>
      <c r="M377" s="30">
        <f t="shared" si="55"/>
        <v>0</v>
      </c>
    </row>
    <row r="378" spans="1:13" x14ac:dyDescent="0.3">
      <c r="A378" s="51">
        <v>375</v>
      </c>
      <c r="F378" s="29">
        <f t="shared" si="48"/>
        <v>0</v>
      </c>
      <c r="G378" s="29">
        <f t="shared" si="49"/>
        <v>-2113650</v>
      </c>
      <c r="H378" s="65">
        <f t="shared" si="50"/>
        <v>-1484753.5211267604</v>
      </c>
      <c r="I378" s="65">
        <f t="shared" si="51"/>
        <v>-1688220</v>
      </c>
      <c r="J378" s="47">
        <f t="shared" si="52"/>
        <v>-1053825</v>
      </c>
      <c r="K378" s="47">
        <f t="shared" si="53"/>
        <v>-42593</v>
      </c>
      <c r="L378" s="30">
        <f t="shared" si="54"/>
        <v>0</v>
      </c>
      <c r="M378" s="30">
        <f t="shared" si="55"/>
        <v>0</v>
      </c>
    </row>
    <row r="379" spans="1:13" x14ac:dyDescent="0.3">
      <c r="A379" s="51">
        <v>376</v>
      </c>
      <c r="F379" s="29">
        <f t="shared" si="48"/>
        <v>0</v>
      </c>
      <c r="G379" s="29">
        <f t="shared" si="49"/>
        <v>-2113650</v>
      </c>
      <c r="H379" s="65">
        <f t="shared" si="50"/>
        <v>-1484753.5211267604</v>
      </c>
      <c r="I379" s="65">
        <f t="shared" si="51"/>
        <v>-1688220</v>
      </c>
      <c r="J379" s="47">
        <f t="shared" si="52"/>
        <v>-1053825</v>
      </c>
      <c r="K379" s="47">
        <f t="shared" si="53"/>
        <v>-42593</v>
      </c>
      <c r="L379" s="30">
        <f t="shared" si="54"/>
        <v>0</v>
      </c>
      <c r="M379" s="30">
        <f t="shared" si="55"/>
        <v>0</v>
      </c>
    </row>
    <row r="380" spans="1:13" x14ac:dyDescent="0.3">
      <c r="A380" s="51">
        <v>377</v>
      </c>
      <c r="F380" s="29">
        <f t="shared" si="48"/>
        <v>0</v>
      </c>
      <c r="G380" s="29">
        <f t="shared" si="49"/>
        <v>-2113650</v>
      </c>
      <c r="H380" s="65">
        <f t="shared" si="50"/>
        <v>-1484753.5211267604</v>
      </c>
      <c r="I380" s="65">
        <f t="shared" si="51"/>
        <v>-1688220</v>
      </c>
      <c r="J380" s="47">
        <f t="shared" si="52"/>
        <v>-1053825</v>
      </c>
      <c r="K380" s="47">
        <f t="shared" si="53"/>
        <v>-42593</v>
      </c>
      <c r="L380" s="30">
        <f t="shared" si="54"/>
        <v>0</v>
      </c>
      <c r="M380" s="30">
        <f t="shared" si="55"/>
        <v>0</v>
      </c>
    </row>
    <row r="381" spans="1:13" x14ac:dyDescent="0.3">
      <c r="A381" s="51">
        <v>378</v>
      </c>
      <c r="F381" s="29">
        <f t="shared" si="48"/>
        <v>0</v>
      </c>
      <c r="G381" s="29">
        <f t="shared" si="49"/>
        <v>-2113650</v>
      </c>
      <c r="H381" s="65">
        <f t="shared" si="50"/>
        <v>-1484753.5211267604</v>
      </c>
      <c r="I381" s="65">
        <f t="shared" si="51"/>
        <v>-1688220</v>
      </c>
      <c r="J381" s="47">
        <f t="shared" si="52"/>
        <v>-1053825</v>
      </c>
      <c r="K381" s="47">
        <f t="shared" si="53"/>
        <v>-42593</v>
      </c>
      <c r="L381" s="30">
        <f t="shared" si="54"/>
        <v>0</v>
      </c>
      <c r="M381" s="30">
        <f t="shared" si="55"/>
        <v>0</v>
      </c>
    </row>
    <row r="382" spans="1:13" x14ac:dyDescent="0.3">
      <c r="A382" s="51">
        <v>379</v>
      </c>
      <c r="F382" s="29">
        <f t="shared" si="48"/>
        <v>0</v>
      </c>
      <c r="G382" s="29">
        <f t="shared" si="49"/>
        <v>-2113650</v>
      </c>
      <c r="H382" s="65">
        <f t="shared" si="50"/>
        <v>-1484753.5211267604</v>
      </c>
      <c r="I382" s="65">
        <f t="shared" si="51"/>
        <v>-1688220</v>
      </c>
      <c r="J382" s="47">
        <f t="shared" si="52"/>
        <v>-1053825</v>
      </c>
      <c r="K382" s="47">
        <f t="shared" si="53"/>
        <v>-42593</v>
      </c>
      <c r="L382" s="30">
        <f t="shared" si="54"/>
        <v>0</v>
      </c>
      <c r="M382" s="30">
        <f t="shared" si="55"/>
        <v>0</v>
      </c>
    </row>
    <row r="383" spans="1:13" x14ac:dyDescent="0.3">
      <c r="A383" s="51">
        <v>380</v>
      </c>
      <c r="F383" s="29">
        <f t="shared" si="48"/>
        <v>0</v>
      </c>
      <c r="G383" s="29">
        <f t="shared" si="49"/>
        <v>-2113650</v>
      </c>
      <c r="H383" s="65">
        <f t="shared" si="50"/>
        <v>-1484753.5211267604</v>
      </c>
      <c r="I383" s="65">
        <f t="shared" si="51"/>
        <v>-1688220</v>
      </c>
      <c r="J383" s="47">
        <f t="shared" si="52"/>
        <v>-1053825</v>
      </c>
      <c r="K383" s="47">
        <f t="shared" si="53"/>
        <v>-42593</v>
      </c>
      <c r="L383" s="30">
        <f t="shared" si="54"/>
        <v>0</v>
      </c>
      <c r="M383" s="30">
        <f t="shared" si="55"/>
        <v>0</v>
      </c>
    </row>
    <row r="384" spans="1:13" x14ac:dyDescent="0.3">
      <c r="A384" s="51">
        <v>381</v>
      </c>
      <c r="F384" s="29">
        <f t="shared" si="48"/>
        <v>0</v>
      </c>
      <c r="G384" s="29">
        <f t="shared" si="49"/>
        <v>-2113650</v>
      </c>
      <c r="H384" s="65">
        <f t="shared" si="50"/>
        <v>-1484753.5211267604</v>
      </c>
      <c r="I384" s="65">
        <f t="shared" si="51"/>
        <v>-1688220</v>
      </c>
      <c r="J384" s="47">
        <f t="shared" si="52"/>
        <v>-1053825</v>
      </c>
      <c r="K384" s="47">
        <f t="shared" si="53"/>
        <v>-42593</v>
      </c>
      <c r="L384" s="30">
        <f t="shared" si="54"/>
        <v>0</v>
      </c>
      <c r="M384" s="30">
        <f t="shared" si="55"/>
        <v>0</v>
      </c>
    </row>
    <row r="385" spans="1:13" x14ac:dyDescent="0.3">
      <c r="A385" s="51">
        <v>382</v>
      </c>
      <c r="F385" s="29">
        <f t="shared" si="48"/>
        <v>0</v>
      </c>
      <c r="G385" s="29">
        <f t="shared" si="49"/>
        <v>-2113650</v>
      </c>
      <c r="H385" s="65">
        <f t="shared" si="50"/>
        <v>-1484753.5211267604</v>
      </c>
      <c r="I385" s="65">
        <f t="shared" si="51"/>
        <v>-1688220</v>
      </c>
      <c r="J385" s="47">
        <f t="shared" si="52"/>
        <v>-1053825</v>
      </c>
      <c r="K385" s="47">
        <f t="shared" si="53"/>
        <v>-42593</v>
      </c>
      <c r="L385" s="30">
        <f t="shared" si="54"/>
        <v>0</v>
      </c>
      <c r="M385" s="30">
        <f t="shared" si="55"/>
        <v>0</v>
      </c>
    </row>
    <row r="386" spans="1:13" x14ac:dyDescent="0.3">
      <c r="A386" s="51">
        <v>383</v>
      </c>
      <c r="F386" s="29">
        <f t="shared" si="48"/>
        <v>0</v>
      </c>
      <c r="G386" s="29">
        <f t="shared" si="49"/>
        <v>-2113650</v>
      </c>
      <c r="H386" s="65">
        <f t="shared" si="50"/>
        <v>-1484753.5211267604</v>
      </c>
      <c r="I386" s="65">
        <f t="shared" si="51"/>
        <v>-1688220</v>
      </c>
      <c r="J386" s="47">
        <f t="shared" si="52"/>
        <v>-1053825</v>
      </c>
      <c r="K386" s="47">
        <f t="shared" si="53"/>
        <v>-42593</v>
      </c>
      <c r="L386" s="30">
        <f t="shared" si="54"/>
        <v>0</v>
      </c>
      <c r="M386" s="30">
        <f t="shared" si="55"/>
        <v>0</v>
      </c>
    </row>
    <row r="387" spans="1:13" x14ac:dyDescent="0.3">
      <c r="A387" s="51">
        <v>384</v>
      </c>
      <c r="F387" s="29">
        <f t="shared" si="48"/>
        <v>0</v>
      </c>
      <c r="G387" s="29">
        <f t="shared" si="49"/>
        <v>-2113650</v>
      </c>
      <c r="H387" s="65">
        <f t="shared" si="50"/>
        <v>-1484753.5211267604</v>
      </c>
      <c r="I387" s="65">
        <f t="shared" si="51"/>
        <v>-1688220</v>
      </c>
      <c r="J387" s="47">
        <f t="shared" si="52"/>
        <v>-1053825</v>
      </c>
      <c r="K387" s="47">
        <f t="shared" si="53"/>
        <v>-42593</v>
      </c>
      <c r="L387" s="30">
        <f t="shared" si="54"/>
        <v>0</v>
      </c>
      <c r="M387" s="30">
        <f t="shared" si="55"/>
        <v>0</v>
      </c>
    </row>
    <row r="388" spans="1:13" x14ac:dyDescent="0.3">
      <c r="A388" s="51">
        <v>385</v>
      </c>
      <c r="F388" s="29">
        <f t="shared" si="48"/>
        <v>0</v>
      </c>
      <c r="G388" s="29">
        <f t="shared" si="49"/>
        <v>-2113650</v>
      </c>
      <c r="H388" s="65">
        <f t="shared" si="50"/>
        <v>-1484753.5211267604</v>
      </c>
      <c r="I388" s="65">
        <f t="shared" si="51"/>
        <v>-1688220</v>
      </c>
      <c r="J388" s="47">
        <f t="shared" si="52"/>
        <v>-1053825</v>
      </c>
      <c r="K388" s="47">
        <f t="shared" si="53"/>
        <v>-42593</v>
      </c>
      <c r="L388" s="30">
        <f t="shared" si="54"/>
        <v>0</v>
      </c>
      <c r="M388" s="30">
        <f t="shared" si="55"/>
        <v>0</v>
      </c>
    </row>
    <row r="389" spans="1:13" x14ac:dyDescent="0.3">
      <c r="A389" s="51">
        <v>386</v>
      </c>
      <c r="F389" s="29">
        <f t="shared" si="48"/>
        <v>0</v>
      </c>
      <c r="G389" s="29">
        <f t="shared" si="49"/>
        <v>-2113650</v>
      </c>
      <c r="H389" s="65">
        <f t="shared" si="50"/>
        <v>-1484753.5211267604</v>
      </c>
      <c r="I389" s="65">
        <f t="shared" si="51"/>
        <v>-1688220</v>
      </c>
      <c r="J389" s="47">
        <f t="shared" si="52"/>
        <v>-1053825</v>
      </c>
      <c r="K389" s="47">
        <f t="shared" si="53"/>
        <v>-42593</v>
      </c>
      <c r="L389" s="30">
        <f t="shared" si="54"/>
        <v>0</v>
      </c>
      <c r="M389" s="30">
        <f t="shared" si="55"/>
        <v>0</v>
      </c>
    </row>
    <row r="390" spans="1:13" x14ac:dyDescent="0.3">
      <c r="A390" s="51">
        <v>387</v>
      </c>
      <c r="F390" s="29">
        <f t="shared" si="48"/>
        <v>0</v>
      </c>
      <c r="G390" s="29">
        <f t="shared" si="49"/>
        <v>-2113650</v>
      </c>
      <c r="H390" s="65">
        <f t="shared" si="50"/>
        <v>-1484753.5211267604</v>
      </c>
      <c r="I390" s="65">
        <f t="shared" si="51"/>
        <v>-1688220</v>
      </c>
      <c r="J390" s="47">
        <f t="shared" si="52"/>
        <v>-1053825</v>
      </c>
      <c r="K390" s="47">
        <f t="shared" si="53"/>
        <v>-42593</v>
      </c>
      <c r="L390" s="30">
        <f t="shared" si="54"/>
        <v>0</v>
      </c>
      <c r="M390" s="30">
        <f t="shared" si="55"/>
        <v>0</v>
      </c>
    </row>
    <row r="391" spans="1:13" x14ac:dyDescent="0.3">
      <c r="A391" s="51">
        <v>388</v>
      </c>
      <c r="F391" s="29">
        <f t="shared" si="48"/>
        <v>0</v>
      </c>
      <c r="G391" s="29">
        <f t="shared" si="49"/>
        <v>-2113650</v>
      </c>
      <c r="H391" s="65">
        <f t="shared" si="50"/>
        <v>-1484753.5211267604</v>
      </c>
      <c r="I391" s="65">
        <f t="shared" si="51"/>
        <v>-1688220</v>
      </c>
      <c r="J391" s="47">
        <f t="shared" si="52"/>
        <v>-1053825</v>
      </c>
      <c r="K391" s="47">
        <f t="shared" si="53"/>
        <v>-42593</v>
      </c>
      <c r="L391" s="30">
        <f t="shared" si="54"/>
        <v>0</v>
      </c>
      <c r="M391" s="30">
        <f t="shared" si="55"/>
        <v>0</v>
      </c>
    </row>
    <row r="392" spans="1:13" x14ac:dyDescent="0.3">
      <c r="A392" s="51">
        <v>389</v>
      </c>
      <c r="F392" s="29">
        <f t="shared" si="48"/>
        <v>0</v>
      </c>
      <c r="G392" s="29">
        <f t="shared" si="49"/>
        <v>-2113650</v>
      </c>
      <c r="H392" s="65">
        <f t="shared" si="50"/>
        <v>-1484753.5211267604</v>
      </c>
      <c r="I392" s="65">
        <f t="shared" si="51"/>
        <v>-1688220</v>
      </c>
      <c r="J392" s="47">
        <f t="shared" si="52"/>
        <v>-1053825</v>
      </c>
      <c r="K392" s="47">
        <f t="shared" si="53"/>
        <v>-42593</v>
      </c>
      <c r="L392" s="30">
        <f t="shared" si="54"/>
        <v>0</v>
      </c>
      <c r="M392" s="30">
        <f t="shared" si="55"/>
        <v>0</v>
      </c>
    </row>
    <row r="393" spans="1:13" x14ac:dyDescent="0.3">
      <c r="A393" s="51">
        <v>390</v>
      </c>
      <c r="F393" s="29">
        <f t="shared" ref="F393:F456" si="56">-D393</f>
        <v>0</v>
      </c>
      <c r="G393" s="29">
        <f t="shared" ref="G393:G456" si="57">K393*$R$9+$R$10</f>
        <v>-2113650</v>
      </c>
      <c r="H393" s="65">
        <f t="shared" ref="H393:H456" si="58">K393*$Q$9+$Q$10</f>
        <v>-1484753.5211267604</v>
      </c>
      <c r="I393" s="65">
        <f t="shared" ref="I393:I456" si="59">K393*$S$9+$S$10</f>
        <v>-1688220</v>
      </c>
      <c r="J393" s="47">
        <f t="shared" ref="J393:J456" si="60">K393*$T$9+$T$10</f>
        <v>-1053825</v>
      </c>
      <c r="K393" s="47">
        <f t="shared" ref="K393:K456" si="61">B393-$Q$11</f>
        <v>-42593</v>
      </c>
      <c r="L393" s="30">
        <f t="shared" ref="L393:L456" si="62">IF(K394=0,0,G394-G393)</f>
        <v>0</v>
      </c>
      <c r="M393" s="30">
        <f t="shared" ref="M393:M456" si="63">IF(K394=0,0,H394-H393)</f>
        <v>0</v>
      </c>
    </row>
    <row r="394" spans="1:13" x14ac:dyDescent="0.3">
      <c r="A394" s="51">
        <v>391</v>
      </c>
      <c r="F394" s="29">
        <f t="shared" si="56"/>
        <v>0</v>
      </c>
      <c r="G394" s="29">
        <f t="shared" si="57"/>
        <v>-2113650</v>
      </c>
      <c r="H394" s="65">
        <f t="shared" si="58"/>
        <v>-1484753.5211267604</v>
      </c>
      <c r="I394" s="65">
        <f t="shared" si="59"/>
        <v>-1688220</v>
      </c>
      <c r="J394" s="47">
        <f t="shared" si="60"/>
        <v>-1053825</v>
      </c>
      <c r="K394" s="47">
        <f t="shared" si="61"/>
        <v>-42593</v>
      </c>
      <c r="L394" s="30">
        <f t="shared" si="62"/>
        <v>0</v>
      </c>
      <c r="M394" s="30">
        <f t="shared" si="63"/>
        <v>0</v>
      </c>
    </row>
    <row r="395" spans="1:13" x14ac:dyDescent="0.3">
      <c r="A395" s="51">
        <v>392</v>
      </c>
      <c r="F395" s="29">
        <f t="shared" si="56"/>
        <v>0</v>
      </c>
      <c r="G395" s="29">
        <f t="shared" si="57"/>
        <v>-2113650</v>
      </c>
      <c r="H395" s="65">
        <f t="shared" si="58"/>
        <v>-1484753.5211267604</v>
      </c>
      <c r="I395" s="65">
        <f t="shared" si="59"/>
        <v>-1688220</v>
      </c>
      <c r="J395" s="47">
        <f t="shared" si="60"/>
        <v>-1053825</v>
      </c>
      <c r="K395" s="47">
        <f t="shared" si="61"/>
        <v>-42593</v>
      </c>
      <c r="L395" s="30">
        <f t="shared" si="62"/>
        <v>0</v>
      </c>
      <c r="M395" s="30">
        <f t="shared" si="63"/>
        <v>0</v>
      </c>
    </row>
    <row r="396" spans="1:13" x14ac:dyDescent="0.3">
      <c r="A396" s="51">
        <v>393</v>
      </c>
      <c r="F396" s="29">
        <f t="shared" si="56"/>
        <v>0</v>
      </c>
      <c r="G396" s="29">
        <f t="shared" si="57"/>
        <v>-2113650</v>
      </c>
      <c r="H396" s="65">
        <f t="shared" si="58"/>
        <v>-1484753.5211267604</v>
      </c>
      <c r="I396" s="65">
        <f t="shared" si="59"/>
        <v>-1688220</v>
      </c>
      <c r="J396" s="47">
        <f t="shared" si="60"/>
        <v>-1053825</v>
      </c>
      <c r="K396" s="47">
        <f t="shared" si="61"/>
        <v>-42593</v>
      </c>
      <c r="L396" s="30">
        <f t="shared" si="62"/>
        <v>0</v>
      </c>
      <c r="M396" s="30">
        <f t="shared" si="63"/>
        <v>0</v>
      </c>
    </row>
    <row r="397" spans="1:13" x14ac:dyDescent="0.3">
      <c r="A397" s="51">
        <v>394</v>
      </c>
      <c r="F397" s="29">
        <f t="shared" si="56"/>
        <v>0</v>
      </c>
      <c r="G397" s="29">
        <f t="shared" si="57"/>
        <v>-2113650</v>
      </c>
      <c r="H397" s="65">
        <f t="shared" si="58"/>
        <v>-1484753.5211267604</v>
      </c>
      <c r="I397" s="65">
        <f t="shared" si="59"/>
        <v>-1688220</v>
      </c>
      <c r="J397" s="47">
        <f t="shared" si="60"/>
        <v>-1053825</v>
      </c>
      <c r="K397" s="47">
        <f t="shared" si="61"/>
        <v>-42593</v>
      </c>
      <c r="L397" s="30">
        <f t="shared" si="62"/>
        <v>0</v>
      </c>
      <c r="M397" s="30">
        <f t="shared" si="63"/>
        <v>0</v>
      </c>
    </row>
    <row r="398" spans="1:13" x14ac:dyDescent="0.3">
      <c r="A398" s="51">
        <v>395</v>
      </c>
      <c r="F398" s="29">
        <f t="shared" si="56"/>
        <v>0</v>
      </c>
      <c r="G398" s="29">
        <f t="shared" si="57"/>
        <v>-2113650</v>
      </c>
      <c r="H398" s="65">
        <f t="shared" si="58"/>
        <v>-1484753.5211267604</v>
      </c>
      <c r="I398" s="65">
        <f t="shared" si="59"/>
        <v>-1688220</v>
      </c>
      <c r="J398" s="47">
        <f t="shared" si="60"/>
        <v>-1053825</v>
      </c>
      <c r="K398" s="47">
        <f t="shared" si="61"/>
        <v>-42593</v>
      </c>
      <c r="L398" s="30">
        <f t="shared" si="62"/>
        <v>0</v>
      </c>
      <c r="M398" s="30">
        <f t="shared" si="63"/>
        <v>0</v>
      </c>
    </row>
    <row r="399" spans="1:13" x14ac:dyDescent="0.3">
      <c r="A399" s="51">
        <v>396</v>
      </c>
      <c r="F399" s="29">
        <f t="shared" si="56"/>
        <v>0</v>
      </c>
      <c r="G399" s="29">
        <f t="shared" si="57"/>
        <v>-2113650</v>
      </c>
      <c r="H399" s="65">
        <f t="shared" si="58"/>
        <v>-1484753.5211267604</v>
      </c>
      <c r="I399" s="65">
        <f t="shared" si="59"/>
        <v>-1688220</v>
      </c>
      <c r="J399" s="47">
        <f t="shared" si="60"/>
        <v>-1053825</v>
      </c>
      <c r="K399" s="47">
        <f t="shared" si="61"/>
        <v>-42593</v>
      </c>
      <c r="L399" s="30">
        <f t="shared" si="62"/>
        <v>0</v>
      </c>
      <c r="M399" s="30">
        <f t="shared" si="63"/>
        <v>0</v>
      </c>
    </row>
    <row r="400" spans="1:13" x14ac:dyDescent="0.3">
      <c r="A400" s="51">
        <v>397</v>
      </c>
      <c r="F400" s="29">
        <f t="shared" si="56"/>
        <v>0</v>
      </c>
      <c r="G400" s="29">
        <f t="shared" si="57"/>
        <v>-2113650</v>
      </c>
      <c r="H400" s="65">
        <f t="shared" si="58"/>
        <v>-1484753.5211267604</v>
      </c>
      <c r="I400" s="65">
        <f t="shared" si="59"/>
        <v>-1688220</v>
      </c>
      <c r="J400" s="47">
        <f t="shared" si="60"/>
        <v>-1053825</v>
      </c>
      <c r="K400" s="47">
        <f t="shared" si="61"/>
        <v>-42593</v>
      </c>
      <c r="L400" s="30">
        <f t="shared" si="62"/>
        <v>0</v>
      </c>
      <c r="M400" s="30">
        <f t="shared" si="63"/>
        <v>0</v>
      </c>
    </row>
    <row r="401" spans="1:13" x14ac:dyDescent="0.3">
      <c r="A401" s="51">
        <v>398</v>
      </c>
      <c r="F401" s="29">
        <f t="shared" si="56"/>
        <v>0</v>
      </c>
      <c r="G401" s="29">
        <f t="shared" si="57"/>
        <v>-2113650</v>
      </c>
      <c r="H401" s="65">
        <f t="shared" si="58"/>
        <v>-1484753.5211267604</v>
      </c>
      <c r="I401" s="65">
        <f t="shared" si="59"/>
        <v>-1688220</v>
      </c>
      <c r="J401" s="47">
        <f t="shared" si="60"/>
        <v>-1053825</v>
      </c>
      <c r="K401" s="47">
        <f t="shared" si="61"/>
        <v>-42593</v>
      </c>
      <c r="L401" s="30">
        <f t="shared" si="62"/>
        <v>0</v>
      </c>
      <c r="M401" s="30">
        <f t="shared" si="63"/>
        <v>0</v>
      </c>
    </row>
    <row r="402" spans="1:13" x14ac:dyDescent="0.3">
      <c r="A402" s="51">
        <v>399</v>
      </c>
      <c r="F402" s="29">
        <f t="shared" si="56"/>
        <v>0</v>
      </c>
      <c r="G402" s="29">
        <f t="shared" si="57"/>
        <v>-2113650</v>
      </c>
      <c r="H402" s="65">
        <f t="shared" si="58"/>
        <v>-1484753.5211267604</v>
      </c>
      <c r="I402" s="65">
        <f t="shared" si="59"/>
        <v>-1688220</v>
      </c>
      <c r="J402" s="47">
        <f t="shared" si="60"/>
        <v>-1053825</v>
      </c>
      <c r="K402" s="47">
        <f t="shared" si="61"/>
        <v>-42593</v>
      </c>
      <c r="L402" s="30">
        <f t="shared" si="62"/>
        <v>0</v>
      </c>
      <c r="M402" s="30">
        <f t="shared" si="63"/>
        <v>0</v>
      </c>
    </row>
    <row r="403" spans="1:13" x14ac:dyDescent="0.3">
      <c r="A403" s="51">
        <v>400</v>
      </c>
      <c r="F403" s="29">
        <f t="shared" si="56"/>
        <v>0</v>
      </c>
      <c r="G403" s="29">
        <f t="shared" si="57"/>
        <v>-2113650</v>
      </c>
      <c r="H403" s="65">
        <f t="shared" si="58"/>
        <v>-1484753.5211267604</v>
      </c>
      <c r="I403" s="65">
        <f t="shared" si="59"/>
        <v>-1688220</v>
      </c>
      <c r="J403" s="47">
        <f t="shared" si="60"/>
        <v>-1053825</v>
      </c>
      <c r="K403" s="47">
        <f t="shared" si="61"/>
        <v>-42593</v>
      </c>
      <c r="L403" s="30">
        <f t="shared" si="62"/>
        <v>0</v>
      </c>
      <c r="M403" s="30">
        <f t="shared" si="63"/>
        <v>0</v>
      </c>
    </row>
    <row r="404" spans="1:13" x14ac:dyDescent="0.3">
      <c r="A404" s="51">
        <v>401</v>
      </c>
      <c r="F404" s="29">
        <f t="shared" si="56"/>
        <v>0</v>
      </c>
      <c r="G404" s="29">
        <f t="shared" si="57"/>
        <v>-2113650</v>
      </c>
      <c r="H404" s="65">
        <f t="shared" si="58"/>
        <v>-1484753.5211267604</v>
      </c>
      <c r="I404" s="65">
        <f t="shared" si="59"/>
        <v>-1688220</v>
      </c>
      <c r="J404" s="47">
        <f t="shared" si="60"/>
        <v>-1053825</v>
      </c>
      <c r="K404" s="47">
        <f t="shared" si="61"/>
        <v>-42593</v>
      </c>
      <c r="L404" s="30">
        <f t="shared" si="62"/>
        <v>0</v>
      </c>
      <c r="M404" s="30">
        <f t="shared" si="63"/>
        <v>0</v>
      </c>
    </row>
    <row r="405" spans="1:13" x14ac:dyDescent="0.3">
      <c r="A405" s="51">
        <v>402</v>
      </c>
      <c r="F405" s="29">
        <f t="shared" si="56"/>
        <v>0</v>
      </c>
      <c r="G405" s="29">
        <f t="shared" si="57"/>
        <v>-2113650</v>
      </c>
      <c r="H405" s="65">
        <f t="shared" si="58"/>
        <v>-1484753.5211267604</v>
      </c>
      <c r="I405" s="65">
        <f t="shared" si="59"/>
        <v>-1688220</v>
      </c>
      <c r="J405" s="47">
        <f t="shared" si="60"/>
        <v>-1053825</v>
      </c>
      <c r="K405" s="47">
        <f t="shared" si="61"/>
        <v>-42593</v>
      </c>
      <c r="L405" s="30">
        <f t="shared" si="62"/>
        <v>0</v>
      </c>
      <c r="M405" s="30">
        <f t="shared" si="63"/>
        <v>0</v>
      </c>
    </row>
    <row r="406" spans="1:13" x14ac:dyDescent="0.3">
      <c r="A406" s="51">
        <v>403</v>
      </c>
      <c r="F406" s="29">
        <f t="shared" si="56"/>
        <v>0</v>
      </c>
      <c r="G406" s="29">
        <f t="shared" si="57"/>
        <v>-2113650</v>
      </c>
      <c r="H406" s="65">
        <f t="shared" si="58"/>
        <v>-1484753.5211267604</v>
      </c>
      <c r="I406" s="65">
        <f t="shared" si="59"/>
        <v>-1688220</v>
      </c>
      <c r="J406" s="47">
        <f t="shared" si="60"/>
        <v>-1053825</v>
      </c>
      <c r="K406" s="47">
        <f t="shared" si="61"/>
        <v>-42593</v>
      </c>
      <c r="L406" s="30">
        <f t="shared" si="62"/>
        <v>0</v>
      </c>
      <c r="M406" s="30">
        <f t="shared" si="63"/>
        <v>0</v>
      </c>
    </row>
    <row r="407" spans="1:13" x14ac:dyDescent="0.3">
      <c r="A407" s="51">
        <v>404</v>
      </c>
      <c r="F407" s="29">
        <f t="shared" si="56"/>
        <v>0</v>
      </c>
      <c r="G407" s="29">
        <f t="shared" si="57"/>
        <v>-2113650</v>
      </c>
      <c r="H407" s="65">
        <f t="shared" si="58"/>
        <v>-1484753.5211267604</v>
      </c>
      <c r="I407" s="65">
        <f t="shared" si="59"/>
        <v>-1688220</v>
      </c>
      <c r="J407" s="47">
        <f t="shared" si="60"/>
        <v>-1053825</v>
      </c>
      <c r="K407" s="47">
        <f t="shared" si="61"/>
        <v>-42593</v>
      </c>
      <c r="L407" s="30">
        <f t="shared" si="62"/>
        <v>0</v>
      </c>
      <c r="M407" s="30">
        <f t="shared" si="63"/>
        <v>0</v>
      </c>
    </row>
    <row r="408" spans="1:13" x14ac:dyDescent="0.3">
      <c r="A408" s="51">
        <v>405</v>
      </c>
      <c r="F408" s="29">
        <f t="shared" si="56"/>
        <v>0</v>
      </c>
      <c r="G408" s="29">
        <f t="shared" si="57"/>
        <v>-2113650</v>
      </c>
      <c r="H408" s="65">
        <f t="shared" si="58"/>
        <v>-1484753.5211267604</v>
      </c>
      <c r="I408" s="65">
        <f t="shared" si="59"/>
        <v>-1688220</v>
      </c>
      <c r="J408" s="47">
        <f t="shared" si="60"/>
        <v>-1053825</v>
      </c>
      <c r="K408" s="47">
        <f t="shared" si="61"/>
        <v>-42593</v>
      </c>
      <c r="L408" s="30">
        <f t="shared" si="62"/>
        <v>0</v>
      </c>
      <c r="M408" s="30">
        <f t="shared" si="63"/>
        <v>0</v>
      </c>
    </row>
    <row r="409" spans="1:13" x14ac:dyDescent="0.3">
      <c r="A409" s="51">
        <v>406</v>
      </c>
      <c r="F409" s="29">
        <f t="shared" si="56"/>
        <v>0</v>
      </c>
      <c r="G409" s="29">
        <f t="shared" si="57"/>
        <v>-2113650</v>
      </c>
      <c r="H409" s="65">
        <f t="shared" si="58"/>
        <v>-1484753.5211267604</v>
      </c>
      <c r="I409" s="65">
        <f t="shared" si="59"/>
        <v>-1688220</v>
      </c>
      <c r="J409" s="47">
        <f t="shared" si="60"/>
        <v>-1053825</v>
      </c>
      <c r="K409" s="47">
        <f t="shared" si="61"/>
        <v>-42593</v>
      </c>
      <c r="L409" s="30">
        <f t="shared" si="62"/>
        <v>0</v>
      </c>
      <c r="M409" s="30">
        <f t="shared" si="63"/>
        <v>0</v>
      </c>
    </row>
    <row r="410" spans="1:13" x14ac:dyDescent="0.3">
      <c r="A410" s="51">
        <v>407</v>
      </c>
      <c r="F410" s="29">
        <f t="shared" si="56"/>
        <v>0</v>
      </c>
      <c r="G410" s="29">
        <f t="shared" si="57"/>
        <v>-2113650</v>
      </c>
      <c r="H410" s="65">
        <f t="shared" si="58"/>
        <v>-1484753.5211267604</v>
      </c>
      <c r="I410" s="65">
        <f t="shared" si="59"/>
        <v>-1688220</v>
      </c>
      <c r="J410" s="47">
        <f t="shared" si="60"/>
        <v>-1053825</v>
      </c>
      <c r="K410" s="47">
        <f t="shared" si="61"/>
        <v>-42593</v>
      </c>
      <c r="L410" s="30">
        <f t="shared" si="62"/>
        <v>0</v>
      </c>
      <c r="M410" s="30">
        <f t="shared" si="63"/>
        <v>0</v>
      </c>
    </row>
    <row r="411" spans="1:13" x14ac:dyDescent="0.3">
      <c r="A411" s="51">
        <v>408</v>
      </c>
      <c r="F411" s="29">
        <f t="shared" si="56"/>
        <v>0</v>
      </c>
      <c r="G411" s="29">
        <f t="shared" si="57"/>
        <v>-2113650</v>
      </c>
      <c r="H411" s="65">
        <f t="shared" si="58"/>
        <v>-1484753.5211267604</v>
      </c>
      <c r="I411" s="65">
        <f t="shared" si="59"/>
        <v>-1688220</v>
      </c>
      <c r="J411" s="47">
        <f t="shared" si="60"/>
        <v>-1053825</v>
      </c>
      <c r="K411" s="47">
        <f t="shared" si="61"/>
        <v>-42593</v>
      </c>
      <c r="L411" s="30">
        <f t="shared" si="62"/>
        <v>0</v>
      </c>
      <c r="M411" s="30">
        <f t="shared" si="63"/>
        <v>0</v>
      </c>
    </row>
    <row r="412" spans="1:13" x14ac:dyDescent="0.3">
      <c r="A412" s="51">
        <v>409</v>
      </c>
      <c r="F412" s="29">
        <f t="shared" si="56"/>
        <v>0</v>
      </c>
      <c r="G412" s="29">
        <f t="shared" si="57"/>
        <v>-2113650</v>
      </c>
      <c r="H412" s="65">
        <f t="shared" si="58"/>
        <v>-1484753.5211267604</v>
      </c>
      <c r="I412" s="65">
        <f t="shared" si="59"/>
        <v>-1688220</v>
      </c>
      <c r="J412" s="47">
        <f t="shared" si="60"/>
        <v>-1053825</v>
      </c>
      <c r="K412" s="47">
        <f t="shared" si="61"/>
        <v>-42593</v>
      </c>
      <c r="L412" s="30">
        <f t="shared" si="62"/>
        <v>0</v>
      </c>
      <c r="M412" s="30">
        <f t="shared" si="63"/>
        <v>0</v>
      </c>
    </row>
    <row r="413" spans="1:13" x14ac:dyDescent="0.3">
      <c r="A413" s="51">
        <v>410</v>
      </c>
      <c r="F413" s="29">
        <f t="shared" si="56"/>
        <v>0</v>
      </c>
      <c r="G413" s="29">
        <f t="shared" si="57"/>
        <v>-2113650</v>
      </c>
      <c r="H413" s="65">
        <f t="shared" si="58"/>
        <v>-1484753.5211267604</v>
      </c>
      <c r="I413" s="65">
        <f t="shared" si="59"/>
        <v>-1688220</v>
      </c>
      <c r="J413" s="47">
        <f t="shared" si="60"/>
        <v>-1053825</v>
      </c>
      <c r="K413" s="47">
        <f t="shared" si="61"/>
        <v>-42593</v>
      </c>
      <c r="L413" s="30">
        <f t="shared" si="62"/>
        <v>0</v>
      </c>
      <c r="M413" s="30">
        <f t="shared" si="63"/>
        <v>0</v>
      </c>
    </row>
    <row r="414" spans="1:13" x14ac:dyDescent="0.3">
      <c r="A414" s="51">
        <v>411</v>
      </c>
      <c r="F414" s="29">
        <f t="shared" si="56"/>
        <v>0</v>
      </c>
      <c r="G414" s="29">
        <f t="shared" si="57"/>
        <v>-2113650</v>
      </c>
      <c r="H414" s="65">
        <f t="shared" si="58"/>
        <v>-1484753.5211267604</v>
      </c>
      <c r="I414" s="65">
        <f t="shared" si="59"/>
        <v>-1688220</v>
      </c>
      <c r="J414" s="47">
        <f t="shared" si="60"/>
        <v>-1053825</v>
      </c>
      <c r="K414" s="47">
        <f t="shared" si="61"/>
        <v>-42593</v>
      </c>
      <c r="L414" s="30">
        <f t="shared" si="62"/>
        <v>0</v>
      </c>
      <c r="M414" s="30">
        <f t="shared" si="63"/>
        <v>0</v>
      </c>
    </row>
    <row r="415" spans="1:13" x14ac:dyDescent="0.3">
      <c r="A415" s="51">
        <v>412</v>
      </c>
      <c r="F415" s="29">
        <f t="shared" si="56"/>
        <v>0</v>
      </c>
      <c r="G415" s="29">
        <f t="shared" si="57"/>
        <v>-2113650</v>
      </c>
      <c r="H415" s="65">
        <f t="shared" si="58"/>
        <v>-1484753.5211267604</v>
      </c>
      <c r="I415" s="65">
        <f t="shared" si="59"/>
        <v>-1688220</v>
      </c>
      <c r="J415" s="47">
        <f t="shared" si="60"/>
        <v>-1053825</v>
      </c>
      <c r="K415" s="47">
        <f t="shared" si="61"/>
        <v>-42593</v>
      </c>
      <c r="L415" s="30">
        <f t="shared" si="62"/>
        <v>0</v>
      </c>
      <c r="M415" s="30">
        <f t="shared" si="63"/>
        <v>0</v>
      </c>
    </row>
    <row r="416" spans="1:13" x14ac:dyDescent="0.3">
      <c r="A416" s="51">
        <v>413</v>
      </c>
      <c r="F416" s="29">
        <f t="shared" si="56"/>
        <v>0</v>
      </c>
      <c r="G416" s="29">
        <f t="shared" si="57"/>
        <v>-2113650</v>
      </c>
      <c r="H416" s="65">
        <f t="shared" si="58"/>
        <v>-1484753.5211267604</v>
      </c>
      <c r="I416" s="65">
        <f t="shared" si="59"/>
        <v>-1688220</v>
      </c>
      <c r="J416" s="47">
        <f t="shared" si="60"/>
        <v>-1053825</v>
      </c>
      <c r="K416" s="47">
        <f t="shared" si="61"/>
        <v>-42593</v>
      </c>
      <c r="L416" s="30">
        <f t="shared" si="62"/>
        <v>0</v>
      </c>
      <c r="M416" s="30">
        <f t="shared" si="63"/>
        <v>0</v>
      </c>
    </row>
    <row r="417" spans="1:13" x14ac:dyDescent="0.3">
      <c r="A417" s="51">
        <v>414</v>
      </c>
      <c r="F417" s="29">
        <f t="shared" si="56"/>
        <v>0</v>
      </c>
      <c r="G417" s="29">
        <f t="shared" si="57"/>
        <v>-2113650</v>
      </c>
      <c r="H417" s="65">
        <f t="shared" si="58"/>
        <v>-1484753.5211267604</v>
      </c>
      <c r="I417" s="65">
        <f t="shared" si="59"/>
        <v>-1688220</v>
      </c>
      <c r="J417" s="47">
        <f t="shared" si="60"/>
        <v>-1053825</v>
      </c>
      <c r="K417" s="47">
        <f t="shared" si="61"/>
        <v>-42593</v>
      </c>
      <c r="L417" s="30">
        <f t="shared" si="62"/>
        <v>0</v>
      </c>
      <c r="M417" s="30">
        <f t="shared" si="63"/>
        <v>0</v>
      </c>
    </row>
    <row r="418" spans="1:13" x14ac:dyDescent="0.3">
      <c r="A418" s="51">
        <v>415</v>
      </c>
      <c r="F418" s="29">
        <f t="shared" si="56"/>
        <v>0</v>
      </c>
      <c r="G418" s="29">
        <f t="shared" si="57"/>
        <v>-2113650</v>
      </c>
      <c r="H418" s="65">
        <f t="shared" si="58"/>
        <v>-1484753.5211267604</v>
      </c>
      <c r="I418" s="65">
        <f t="shared" si="59"/>
        <v>-1688220</v>
      </c>
      <c r="J418" s="47">
        <f t="shared" si="60"/>
        <v>-1053825</v>
      </c>
      <c r="K418" s="47">
        <f t="shared" si="61"/>
        <v>-42593</v>
      </c>
      <c r="L418" s="30">
        <f t="shared" si="62"/>
        <v>0</v>
      </c>
      <c r="M418" s="30">
        <f t="shared" si="63"/>
        <v>0</v>
      </c>
    </row>
    <row r="419" spans="1:13" x14ac:dyDescent="0.3">
      <c r="A419" s="51">
        <v>416</v>
      </c>
      <c r="F419" s="29">
        <f t="shared" si="56"/>
        <v>0</v>
      </c>
      <c r="G419" s="29">
        <f t="shared" si="57"/>
        <v>-2113650</v>
      </c>
      <c r="H419" s="65">
        <f t="shared" si="58"/>
        <v>-1484753.5211267604</v>
      </c>
      <c r="I419" s="65">
        <f t="shared" si="59"/>
        <v>-1688220</v>
      </c>
      <c r="J419" s="47">
        <f t="shared" si="60"/>
        <v>-1053825</v>
      </c>
      <c r="K419" s="47">
        <f t="shared" si="61"/>
        <v>-42593</v>
      </c>
      <c r="L419" s="30">
        <f t="shared" si="62"/>
        <v>0</v>
      </c>
      <c r="M419" s="30">
        <f t="shared" si="63"/>
        <v>0</v>
      </c>
    </row>
    <row r="420" spans="1:13" x14ac:dyDescent="0.3">
      <c r="A420" s="51">
        <v>417</v>
      </c>
      <c r="F420" s="29">
        <f t="shared" si="56"/>
        <v>0</v>
      </c>
      <c r="G420" s="29">
        <f t="shared" si="57"/>
        <v>-2113650</v>
      </c>
      <c r="H420" s="65">
        <f t="shared" si="58"/>
        <v>-1484753.5211267604</v>
      </c>
      <c r="I420" s="65">
        <f t="shared" si="59"/>
        <v>-1688220</v>
      </c>
      <c r="J420" s="47">
        <f t="shared" si="60"/>
        <v>-1053825</v>
      </c>
      <c r="K420" s="47">
        <f t="shared" si="61"/>
        <v>-42593</v>
      </c>
      <c r="L420" s="30">
        <f t="shared" si="62"/>
        <v>0</v>
      </c>
      <c r="M420" s="30">
        <f t="shared" si="63"/>
        <v>0</v>
      </c>
    </row>
    <row r="421" spans="1:13" x14ac:dyDescent="0.3">
      <c r="A421" s="51">
        <v>418</v>
      </c>
      <c r="F421" s="29">
        <f t="shared" si="56"/>
        <v>0</v>
      </c>
      <c r="G421" s="29">
        <f t="shared" si="57"/>
        <v>-2113650</v>
      </c>
      <c r="H421" s="65">
        <f t="shared" si="58"/>
        <v>-1484753.5211267604</v>
      </c>
      <c r="I421" s="65">
        <f t="shared" si="59"/>
        <v>-1688220</v>
      </c>
      <c r="J421" s="47">
        <f t="shared" si="60"/>
        <v>-1053825</v>
      </c>
      <c r="K421" s="47">
        <f t="shared" si="61"/>
        <v>-42593</v>
      </c>
      <c r="L421" s="30">
        <f t="shared" si="62"/>
        <v>0</v>
      </c>
      <c r="M421" s="30">
        <f t="shared" si="63"/>
        <v>0</v>
      </c>
    </row>
    <row r="422" spans="1:13" x14ac:dyDescent="0.3">
      <c r="A422" s="51">
        <v>419</v>
      </c>
      <c r="F422" s="29">
        <f t="shared" si="56"/>
        <v>0</v>
      </c>
      <c r="G422" s="29">
        <f t="shared" si="57"/>
        <v>-2113650</v>
      </c>
      <c r="H422" s="65">
        <f t="shared" si="58"/>
        <v>-1484753.5211267604</v>
      </c>
      <c r="I422" s="65">
        <f t="shared" si="59"/>
        <v>-1688220</v>
      </c>
      <c r="J422" s="47">
        <f t="shared" si="60"/>
        <v>-1053825</v>
      </c>
      <c r="K422" s="47">
        <f t="shared" si="61"/>
        <v>-42593</v>
      </c>
      <c r="L422" s="30">
        <f t="shared" si="62"/>
        <v>0</v>
      </c>
      <c r="M422" s="30">
        <f t="shared" si="63"/>
        <v>0</v>
      </c>
    </row>
    <row r="423" spans="1:13" x14ac:dyDescent="0.3">
      <c r="A423" s="51">
        <v>420</v>
      </c>
      <c r="F423" s="29">
        <f t="shared" si="56"/>
        <v>0</v>
      </c>
      <c r="G423" s="29">
        <f t="shared" si="57"/>
        <v>-2113650</v>
      </c>
      <c r="H423" s="65">
        <f t="shared" si="58"/>
        <v>-1484753.5211267604</v>
      </c>
      <c r="I423" s="65">
        <f t="shared" si="59"/>
        <v>-1688220</v>
      </c>
      <c r="J423" s="47">
        <f t="shared" si="60"/>
        <v>-1053825</v>
      </c>
      <c r="K423" s="47">
        <f t="shared" si="61"/>
        <v>-42593</v>
      </c>
      <c r="L423" s="30">
        <f t="shared" si="62"/>
        <v>0</v>
      </c>
      <c r="M423" s="30">
        <f t="shared" si="63"/>
        <v>0</v>
      </c>
    </row>
    <row r="424" spans="1:13" x14ac:dyDescent="0.3">
      <c r="A424" s="51">
        <v>421</v>
      </c>
      <c r="F424" s="29">
        <f t="shared" si="56"/>
        <v>0</v>
      </c>
      <c r="G424" s="29">
        <f t="shared" si="57"/>
        <v>-2113650</v>
      </c>
      <c r="H424" s="65">
        <f t="shared" si="58"/>
        <v>-1484753.5211267604</v>
      </c>
      <c r="I424" s="65">
        <f t="shared" si="59"/>
        <v>-1688220</v>
      </c>
      <c r="J424" s="47">
        <f t="shared" si="60"/>
        <v>-1053825</v>
      </c>
      <c r="K424" s="47">
        <f t="shared" si="61"/>
        <v>-42593</v>
      </c>
      <c r="L424" s="30">
        <f t="shared" si="62"/>
        <v>0</v>
      </c>
      <c r="M424" s="30">
        <f t="shared" si="63"/>
        <v>0</v>
      </c>
    </row>
    <row r="425" spans="1:13" x14ac:dyDescent="0.3">
      <c r="A425" s="51">
        <v>422</v>
      </c>
      <c r="F425" s="29">
        <f t="shared" si="56"/>
        <v>0</v>
      </c>
      <c r="G425" s="29">
        <f t="shared" si="57"/>
        <v>-2113650</v>
      </c>
      <c r="H425" s="65">
        <f t="shared" si="58"/>
        <v>-1484753.5211267604</v>
      </c>
      <c r="I425" s="65">
        <f t="shared" si="59"/>
        <v>-1688220</v>
      </c>
      <c r="J425" s="47">
        <f t="shared" si="60"/>
        <v>-1053825</v>
      </c>
      <c r="K425" s="47">
        <f t="shared" si="61"/>
        <v>-42593</v>
      </c>
      <c r="L425" s="30">
        <f t="shared" si="62"/>
        <v>0</v>
      </c>
      <c r="M425" s="30">
        <f t="shared" si="63"/>
        <v>0</v>
      </c>
    </row>
    <row r="426" spans="1:13" x14ac:dyDescent="0.3">
      <c r="A426" s="51">
        <v>423</v>
      </c>
      <c r="F426" s="29">
        <f t="shared" si="56"/>
        <v>0</v>
      </c>
      <c r="G426" s="29">
        <f t="shared" si="57"/>
        <v>-2113650</v>
      </c>
      <c r="H426" s="65">
        <f t="shared" si="58"/>
        <v>-1484753.5211267604</v>
      </c>
      <c r="I426" s="65">
        <f t="shared" si="59"/>
        <v>-1688220</v>
      </c>
      <c r="J426" s="47">
        <f t="shared" si="60"/>
        <v>-1053825</v>
      </c>
      <c r="K426" s="47">
        <f t="shared" si="61"/>
        <v>-42593</v>
      </c>
      <c r="L426" s="30">
        <f t="shared" si="62"/>
        <v>0</v>
      </c>
      <c r="M426" s="30">
        <f t="shared" si="63"/>
        <v>0</v>
      </c>
    </row>
    <row r="427" spans="1:13" x14ac:dyDescent="0.3">
      <c r="A427" s="51">
        <v>424</v>
      </c>
      <c r="F427" s="29">
        <f t="shared" si="56"/>
        <v>0</v>
      </c>
      <c r="G427" s="29">
        <f t="shared" si="57"/>
        <v>-2113650</v>
      </c>
      <c r="H427" s="65">
        <f t="shared" si="58"/>
        <v>-1484753.5211267604</v>
      </c>
      <c r="I427" s="65">
        <f t="shared" si="59"/>
        <v>-1688220</v>
      </c>
      <c r="J427" s="47">
        <f t="shared" si="60"/>
        <v>-1053825</v>
      </c>
      <c r="K427" s="47">
        <f t="shared" si="61"/>
        <v>-42593</v>
      </c>
      <c r="L427" s="30">
        <f t="shared" si="62"/>
        <v>0</v>
      </c>
      <c r="M427" s="30">
        <f t="shared" si="63"/>
        <v>0</v>
      </c>
    </row>
    <row r="428" spans="1:13" x14ac:dyDescent="0.3">
      <c r="A428" s="51">
        <v>425</v>
      </c>
      <c r="F428" s="29">
        <f t="shared" si="56"/>
        <v>0</v>
      </c>
      <c r="G428" s="29">
        <f t="shared" si="57"/>
        <v>-2113650</v>
      </c>
      <c r="H428" s="65">
        <f t="shared" si="58"/>
        <v>-1484753.5211267604</v>
      </c>
      <c r="I428" s="65">
        <f t="shared" si="59"/>
        <v>-1688220</v>
      </c>
      <c r="J428" s="47">
        <f t="shared" si="60"/>
        <v>-1053825</v>
      </c>
      <c r="K428" s="47">
        <f t="shared" si="61"/>
        <v>-42593</v>
      </c>
      <c r="L428" s="30">
        <f t="shared" si="62"/>
        <v>0</v>
      </c>
      <c r="M428" s="30">
        <f t="shared" si="63"/>
        <v>0</v>
      </c>
    </row>
    <row r="429" spans="1:13" x14ac:dyDescent="0.3">
      <c r="A429" s="51">
        <v>426</v>
      </c>
      <c r="F429" s="29">
        <f t="shared" si="56"/>
        <v>0</v>
      </c>
      <c r="G429" s="29">
        <f t="shared" si="57"/>
        <v>-2113650</v>
      </c>
      <c r="H429" s="65">
        <f t="shared" si="58"/>
        <v>-1484753.5211267604</v>
      </c>
      <c r="I429" s="65">
        <f t="shared" si="59"/>
        <v>-1688220</v>
      </c>
      <c r="J429" s="47">
        <f t="shared" si="60"/>
        <v>-1053825</v>
      </c>
      <c r="K429" s="47">
        <f t="shared" si="61"/>
        <v>-42593</v>
      </c>
      <c r="L429" s="30">
        <f t="shared" si="62"/>
        <v>0</v>
      </c>
      <c r="M429" s="30">
        <f t="shared" si="63"/>
        <v>0</v>
      </c>
    </row>
    <row r="430" spans="1:13" x14ac:dyDescent="0.3">
      <c r="A430" s="51">
        <v>427</v>
      </c>
      <c r="F430" s="29">
        <f t="shared" si="56"/>
        <v>0</v>
      </c>
      <c r="G430" s="29">
        <f t="shared" si="57"/>
        <v>-2113650</v>
      </c>
      <c r="H430" s="65">
        <f t="shared" si="58"/>
        <v>-1484753.5211267604</v>
      </c>
      <c r="I430" s="65">
        <f t="shared" si="59"/>
        <v>-1688220</v>
      </c>
      <c r="J430" s="47">
        <f t="shared" si="60"/>
        <v>-1053825</v>
      </c>
      <c r="K430" s="47">
        <f t="shared" si="61"/>
        <v>-42593</v>
      </c>
      <c r="L430" s="30">
        <f t="shared" si="62"/>
        <v>0</v>
      </c>
      <c r="M430" s="30">
        <f t="shared" si="63"/>
        <v>0</v>
      </c>
    </row>
    <row r="431" spans="1:13" x14ac:dyDescent="0.3">
      <c r="A431" s="51">
        <v>428</v>
      </c>
      <c r="F431" s="29">
        <f t="shared" si="56"/>
        <v>0</v>
      </c>
      <c r="G431" s="29">
        <f t="shared" si="57"/>
        <v>-2113650</v>
      </c>
      <c r="H431" s="65">
        <f t="shared" si="58"/>
        <v>-1484753.5211267604</v>
      </c>
      <c r="I431" s="65">
        <f t="shared" si="59"/>
        <v>-1688220</v>
      </c>
      <c r="J431" s="47">
        <f t="shared" si="60"/>
        <v>-1053825</v>
      </c>
      <c r="K431" s="47">
        <f t="shared" si="61"/>
        <v>-42593</v>
      </c>
      <c r="L431" s="30">
        <f t="shared" si="62"/>
        <v>0</v>
      </c>
      <c r="M431" s="30">
        <f t="shared" si="63"/>
        <v>0</v>
      </c>
    </row>
    <row r="432" spans="1:13" x14ac:dyDescent="0.3">
      <c r="A432" s="51">
        <v>429</v>
      </c>
      <c r="F432" s="29">
        <f t="shared" si="56"/>
        <v>0</v>
      </c>
      <c r="G432" s="29">
        <f t="shared" si="57"/>
        <v>-2113650</v>
      </c>
      <c r="H432" s="65">
        <f t="shared" si="58"/>
        <v>-1484753.5211267604</v>
      </c>
      <c r="I432" s="65">
        <f t="shared" si="59"/>
        <v>-1688220</v>
      </c>
      <c r="J432" s="47">
        <f t="shared" si="60"/>
        <v>-1053825</v>
      </c>
      <c r="K432" s="47">
        <f t="shared" si="61"/>
        <v>-42593</v>
      </c>
      <c r="L432" s="30">
        <f t="shared" si="62"/>
        <v>0</v>
      </c>
      <c r="M432" s="30">
        <f t="shared" si="63"/>
        <v>0</v>
      </c>
    </row>
    <row r="433" spans="1:13" x14ac:dyDescent="0.3">
      <c r="A433" s="51">
        <v>430</v>
      </c>
      <c r="F433" s="29">
        <f t="shared" si="56"/>
        <v>0</v>
      </c>
      <c r="G433" s="29">
        <f t="shared" si="57"/>
        <v>-2113650</v>
      </c>
      <c r="H433" s="65">
        <f t="shared" si="58"/>
        <v>-1484753.5211267604</v>
      </c>
      <c r="I433" s="65">
        <f t="shared" si="59"/>
        <v>-1688220</v>
      </c>
      <c r="J433" s="47">
        <f t="shared" si="60"/>
        <v>-1053825</v>
      </c>
      <c r="K433" s="47">
        <f t="shared" si="61"/>
        <v>-42593</v>
      </c>
      <c r="L433" s="30">
        <f t="shared" si="62"/>
        <v>0</v>
      </c>
      <c r="M433" s="30">
        <f t="shared" si="63"/>
        <v>0</v>
      </c>
    </row>
    <row r="434" spans="1:13" x14ac:dyDescent="0.3">
      <c r="A434" s="51">
        <v>431</v>
      </c>
      <c r="F434" s="29">
        <f t="shared" si="56"/>
        <v>0</v>
      </c>
      <c r="G434" s="29">
        <f t="shared" si="57"/>
        <v>-2113650</v>
      </c>
      <c r="H434" s="65">
        <f t="shared" si="58"/>
        <v>-1484753.5211267604</v>
      </c>
      <c r="I434" s="65">
        <f t="shared" si="59"/>
        <v>-1688220</v>
      </c>
      <c r="J434" s="47">
        <f t="shared" si="60"/>
        <v>-1053825</v>
      </c>
      <c r="K434" s="47">
        <f t="shared" si="61"/>
        <v>-42593</v>
      </c>
      <c r="L434" s="30">
        <f t="shared" si="62"/>
        <v>0</v>
      </c>
      <c r="M434" s="30">
        <f t="shared" si="63"/>
        <v>0</v>
      </c>
    </row>
    <row r="435" spans="1:13" x14ac:dyDescent="0.3">
      <c r="A435" s="51">
        <v>432</v>
      </c>
      <c r="F435" s="29">
        <f t="shared" si="56"/>
        <v>0</v>
      </c>
      <c r="G435" s="29">
        <f t="shared" si="57"/>
        <v>-2113650</v>
      </c>
      <c r="H435" s="65">
        <f t="shared" si="58"/>
        <v>-1484753.5211267604</v>
      </c>
      <c r="I435" s="65">
        <f t="shared" si="59"/>
        <v>-1688220</v>
      </c>
      <c r="J435" s="47">
        <f t="shared" si="60"/>
        <v>-1053825</v>
      </c>
      <c r="K435" s="47">
        <f t="shared" si="61"/>
        <v>-42593</v>
      </c>
      <c r="L435" s="30">
        <f t="shared" si="62"/>
        <v>0</v>
      </c>
      <c r="M435" s="30">
        <f t="shared" si="63"/>
        <v>0</v>
      </c>
    </row>
    <row r="436" spans="1:13" x14ac:dyDescent="0.3">
      <c r="A436" s="51">
        <v>433</v>
      </c>
      <c r="F436" s="29">
        <f t="shared" si="56"/>
        <v>0</v>
      </c>
      <c r="G436" s="29">
        <f t="shared" si="57"/>
        <v>-2113650</v>
      </c>
      <c r="H436" s="65">
        <f t="shared" si="58"/>
        <v>-1484753.5211267604</v>
      </c>
      <c r="I436" s="65">
        <f t="shared" si="59"/>
        <v>-1688220</v>
      </c>
      <c r="J436" s="47">
        <f t="shared" si="60"/>
        <v>-1053825</v>
      </c>
      <c r="K436" s="47">
        <f t="shared" si="61"/>
        <v>-42593</v>
      </c>
      <c r="L436" s="30">
        <f t="shared" si="62"/>
        <v>0</v>
      </c>
      <c r="M436" s="30">
        <f t="shared" si="63"/>
        <v>0</v>
      </c>
    </row>
    <row r="437" spans="1:13" x14ac:dyDescent="0.3">
      <c r="A437" s="51">
        <v>434</v>
      </c>
      <c r="F437" s="29">
        <f t="shared" si="56"/>
        <v>0</v>
      </c>
      <c r="G437" s="29">
        <f t="shared" si="57"/>
        <v>-2113650</v>
      </c>
      <c r="H437" s="65">
        <f t="shared" si="58"/>
        <v>-1484753.5211267604</v>
      </c>
      <c r="I437" s="65">
        <f t="shared" si="59"/>
        <v>-1688220</v>
      </c>
      <c r="J437" s="47">
        <f t="shared" si="60"/>
        <v>-1053825</v>
      </c>
      <c r="K437" s="47">
        <f t="shared" si="61"/>
        <v>-42593</v>
      </c>
      <c r="L437" s="30">
        <f t="shared" si="62"/>
        <v>0</v>
      </c>
      <c r="M437" s="30">
        <f t="shared" si="63"/>
        <v>0</v>
      </c>
    </row>
    <row r="438" spans="1:13" x14ac:dyDescent="0.3">
      <c r="A438" s="51">
        <v>435</v>
      </c>
      <c r="F438" s="29">
        <f t="shared" si="56"/>
        <v>0</v>
      </c>
      <c r="G438" s="29">
        <f t="shared" si="57"/>
        <v>-2113650</v>
      </c>
      <c r="H438" s="65">
        <f t="shared" si="58"/>
        <v>-1484753.5211267604</v>
      </c>
      <c r="I438" s="65">
        <f t="shared" si="59"/>
        <v>-1688220</v>
      </c>
      <c r="J438" s="47">
        <f t="shared" si="60"/>
        <v>-1053825</v>
      </c>
      <c r="K438" s="47">
        <f t="shared" si="61"/>
        <v>-42593</v>
      </c>
      <c r="L438" s="30">
        <f t="shared" si="62"/>
        <v>0</v>
      </c>
      <c r="M438" s="30">
        <f t="shared" si="63"/>
        <v>0</v>
      </c>
    </row>
    <row r="439" spans="1:13" x14ac:dyDescent="0.3">
      <c r="A439" s="51">
        <v>436</v>
      </c>
      <c r="F439" s="29">
        <f t="shared" si="56"/>
        <v>0</v>
      </c>
      <c r="G439" s="29">
        <f t="shared" si="57"/>
        <v>-2113650</v>
      </c>
      <c r="H439" s="65">
        <f t="shared" si="58"/>
        <v>-1484753.5211267604</v>
      </c>
      <c r="I439" s="65">
        <f t="shared" si="59"/>
        <v>-1688220</v>
      </c>
      <c r="J439" s="47">
        <f t="shared" si="60"/>
        <v>-1053825</v>
      </c>
      <c r="K439" s="47">
        <f t="shared" si="61"/>
        <v>-42593</v>
      </c>
      <c r="L439" s="30">
        <f t="shared" si="62"/>
        <v>0</v>
      </c>
      <c r="M439" s="30">
        <f t="shared" si="63"/>
        <v>0</v>
      </c>
    </row>
    <row r="440" spans="1:13" x14ac:dyDescent="0.3">
      <c r="A440" s="51">
        <v>437</v>
      </c>
      <c r="F440" s="29">
        <f t="shared" si="56"/>
        <v>0</v>
      </c>
      <c r="G440" s="29">
        <f t="shared" si="57"/>
        <v>-2113650</v>
      </c>
      <c r="H440" s="65">
        <f t="shared" si="58"/>
        <v>-1484753.5211267604</v>
      </c>
      <c r="I440" s="65">
        <f t="shared" si="59"/>
        <v>-1688220</v>
      </c>
      <c r="J440" s="47">
        <f t="shared" si="60"/>
        <v>-1053825</v>
      </c>
      <c r="K440" s="47">
        <f t="shared" si="61"/>
        <v>-42593</v>
      </c>
      <c r="L440" s="30">
        <f t="shared" si="62"/>
        <v>0</v>
      </c>
      <c r="M440" s="30">
        <f t="shared" si="63"/>
        <v>0</v>
      </c>
    </row>
    <row r="441" spans="1:13" x14ac:dyDescent="0.3">
      <c r="A441" s="51">
        <v>438</v>
      </c>
      <c r="F441" s="29">
        <f t="shared" si="56"/>
        <v>0</v>
      </c>
      <c r="G441" s="29">
        <f t="shared" si="57"/>
        <v>-2113650</v>
      </c>
      <c r="H441" s="65">
        <f t="shared" si="58"/>
        <v>-1484753.5211267604</v>
      </c>
      <c r="I441" s="65">
        <f t="shared" si="59"/>
        <v>-1688220</v>
      </c>
      <c r="J441" s="47">
        <f t="shared" si="60"/>
        <v>-1053825</v>
      </c>
      <c r="K441" s="47">
        <f t="shared" si="61"/>
        <v>-42593</v>
      </c>
      <c r="L441" s="30">
        <f t="shared" si="62"/>
        <v>0</v>
      </c>
      <c r="M441" s="30">
        <f t="shared" si="63"/>
        <v>0</v>
      </c>
    </row>
    <row r="442" spans="1:13" x14ac:dyDescent="0.3">
      <c r="A442" s="51">
        <v>439</v>
      </c>
      <c r="F442" s="29">
        <f t="shared" si="56"/>
        <v>0</v>
      </c>
      <c r="G442" s="29">
        <f t="shared" si="57"/>
        <v>-2113650</v>
      </c>
      <c r="H442" s="65">
        <f t="shared" si="58"/>
        <v>-1484753.5211267604</v>
      </c>
      <c r="I442" s="65">
        <f t="shared" si="59"/>
        <v>-1688220</v>
      </c>
      <c r="J442" s="47">
        <f t="shared" si="60"/>
        <v>-1053825</v>
      </c>
      <c r="K442" s="47">
        <f t="shared" si="61"/>
        <v>-42593</v>
      </c>
      <c r="L442" s="30">
        <f t="shared" si="62"/>
        <v>0</v>
      </c>
      <c r="M442" s="30">
        <f t="shared" si="63"/>
        <v>0</v>
      </c>
    </row>
    <row r="443" spans="1:13" x14ac:dyDescent="0.3">
      <c r="A443" s="51">
        <v>440</v>
      </c>
      <c r="F443" s="29">
        <f t="shared" si="56"/>
        <v>0</v>
      </c>
      <c r="G443" s="29">
        <f t="shared" si="57"/>
        <v>-2113650</v>
      </c>
      <c r="H443" s="65">
        <f t="shared" si="58"/>
        <v>-1484753.5211267604</v>
      </c>
      <c r="I443" s="65">
        <f t="shared" si="59"/>
        <v>-1688220</v>
      </c>
      <c r="J443" s="47">
        <f t="shared" si="60"/>
        <v>-1053825</v>
      </c>
      <c r="K443" s="47">
        <f t="shared" si="61"/>
        <v>-42593</v>
      </c>
      <c r="L443" s="30">
        <f t="shared" si="62"/>
        <v>0</v>
      </c>
      <c r="M443" s="30">
        <f t="shared" si="63"/>
        <v>0</v>
      </c>
    </row>
    <row r="444" spans="1:13" x14ac:dyDescent="0.3">
      <c r="A444" s="51">
        <v>441</v>
      </c>
      <c r="F444" s="29">
        <f t="shared" si="56"/>
        <v>0</v>
      </c>
      <c r="G444" s="29">
        <f t="shared" si="57"/>
        <v>-2113650</v>
      </c>
      <c r="H444" s="65">
        <f t="shared" si="58"/>
        <v>-1484753.5211267604</v>
      </c>
      <c r="I444" s="65">
        <f t="shared" si="59"/>
        <v>-1688220</v>
      </c>
      <c r="J444" s="47">
        <f t="shared" si="60"/>
        <v>-1053825</v>
      </c>
      <c r="K444" s="47">
        <f t="shared" si="61"/>
        <v>-42593</v>
      </c>
      <c r="L444" s="30">
        <f t="shared" si="62"/>
        <v>0</v>
      </c>
      <c r="M444" s="30">
        <f t="shared" si="63"/>
        <v>0</v>
      </c>
    </row>
    <row r="445" spans="1:13" x14ac:dyDescent="0.3">
      <c r="A445" s="51">
        <v>442</v>
      </c>
      <c r="F445" s="29">
        <f t="shared" si="56"/>
        <v>0</v>
      </c>
      <c r="G445" s="29">
        <f t="shared" si="57"/>
        <v>-2113650</v>
      </c>
      <c r="H445" s="65">
        <f t="shared" si="58"/>
        <v>-1484753.5211267604</v>
      </c>
      <c r="I445" s="65">
        <f t="shared" si="59"/>
        <v>-1688220</v>
      </c>
      <c r="J445" s="47">
        <f t="shared" si="60"/>
        <v>-1053825</v>
      </c>
      <c r="K445" s="47">
        <f t="shared" si="61"/>
        <v>-42593</v>
      </c>
      <c r="L445" s="30">
        <f t="shared" si="62"/>
        <v>0</v>
      </c>
      <c r="M445" s="30">
        <f t="shared" si="63"/>
        <v>0</v>
      </c>
    </row>
    <row r="446" spans="1:13" x14ac:dyDescent="0.3">
      <c r="A446" s="51">
        <v>443</v>
      </c>
      <c r="F446" s="29">
        <f t="shared" si="56"/>
        <v>0</v>
      </c>
      <c r="G446" s="29">
        <f t="shared" si="57"/>
        <v>-2113650</v>
      </c>
      <c r="H446" s="65">
        <f t="shared" si="58"/>
        <v>-1484753.5211267604</v>
      </c>
      <c r="I446" s="65">
        <f t="shared" si="59"/>
        <v>-1688220</v>
      </c>
      <c r="J446" s="47">
        <f t="shared" si="60"/>
        <v>-1053825</v>
      </c>
      <c r="K446" s="47">
        <f t="shared" si="61"/>
        <v>-42593</v>
      </c>
      <c r="L446" s="30">
        <f t="shared" si="62"/>
        <v>0</v>
      </c>
      <c r="M446" s="30">
        <f t="shared" si="63"/>
        <v>0</v>
      </c>
    </row>
    <row r="447" spans="1:13" x14ac:dyDescent="0.3">
      <c r="A447" s="51">
        <v>444</v>
      </c>
      <c r="F447" s="29">
        <f t="shared" si="56"/>
        <v>0</v>
      </c>
      <c r="G447" s="29">
        <f t="shared" si="57"/>
        <v>-2113650</v>
      </c>
      <c r="H447" s="65">
        <f t="shared" si="58"/>
        <v>-1484753.5211267604</v>
      </c>
      <c r="I447" s="65">
        <f t="shared" si="59"/>
        <v>-1688220</v>
      </c>
      <c r="J447" s="47">
        <f t="shared" si="60"/>
        <v>-1053825</v>
      </c>
      <c r="K447" s="47">
        <f t="shared" si="61"/>
        <v>-42593</v>
      </c>
      <c r="L447" s="30">
        <f t="shared" si="62"/>
        <v>0</v>
      </c>
      <c r="M447" s="30">
        <f t="shared" si="63"/>
        <v>0</v>
      </c>
    </row>
    <row r="448" spans="1:13" x14ac:dyDescent="0.3">
      <c r="A448" s="51">
        <v>445</v>
      </c>
      <c r="F448" s="29">
        <f t="shared" si="56"/>
        <v>0</v>
      </c>
      <c r="G448" s="29">
        <f t="shared" si="57"/>
        <v>-2113650</v>
      </c>
      <c r="H448" s="65">
        <f t="shared" si="58"/>
        <v>-1484753.5211267604</v>
      </c>
      <c r="I448" s="65">
        <f t="shared" si="59"/>
        <v>-1688220</v>
      </c>
      <c r="J448" s="47">
        <f t="shared" si="60"/>
        <v>-1053825</v>
      </c>
      <c r="K448" s="47">
        <f t="shared" si="61"/>
        <v>-42593</v>
      </c>
      <c r="L448" s="30">
        <f t="shared" si="62"/>
        <v>0</v>
      </c>
      <c r="M448" s="30">
        <f t="shared" si="63"/>
        <v>0</v>
      </c>
    </row>
    <row r="449" spans="1:13" x14ac:dyDescent="0.3">
      <c r="A449" s="51">
        <v>446</v>
      </c>
      <c r="F449" s="29">
        <f t="shared" si="56"/>
        <v>0</v>
      </c>
      <c r="G449" s="29">
        <f t="shared" si="57"/>
        <v>-2113650</v>
      </c>
      <c r="H449" s="65">
        <f t="shared" si="58"/>
        <v>-1484753.5211267604</v>
      </c>
      <c r="I449" s="65">
        <f t="shared" si="59"/>
        <v>-1688220</v>
      </c>
      <c r="J449" s="47">
        <f t="shared" si="60"/>
        <v>-1053825</v>
      </c>
      <c r="K449" s="47">
        <f t="shared" si="61"/>
        <v>-42593</v>
      </c>
      <c r="L449" s="30">
        <f t="shared" si="62"/>
        <v>0</v>
      </c>
      <c r="M449" s="30">
        <f t="shared" si="63"/>
        <v>0</v>
      </c>
    </row>
    <row r="450" spans="1:13" x14ac:dyDescent="0.3">
      <c r="A450" s="51">
        <v>447</v>
      </c>
      <c r="F450" s="29">
        <f t="shared" si="56"/>
        <v>0</v>
      </c>
      <c r="G450" s="29">
        <f t="shared" si="57"/>
        <v>-2113650</v>
      </c>
      <c r="H450" s="65">
        <f t="shared" si="58"/>
        <v>-1484753.5211267604</v>
      </c>
      <c r="I450" s="65">
        <f t="shared" si="59"/>
        <v>-1688220</v>
      </c>
      <c r="J450" s="47">
        <f t="shared" si="60"/>
        <v>-1053825</v>
      </c>
      <c r="K450" s="47">
        <f t="shared" si="61"/>
        <v>-42593</v>
      </c>
      <c r="L450" s="30">
        <f t="shared" si="62"/>
        <v>0</v>
      </c>
      <c r="M450" s="30">
        <f t="shared" si="63"/>
        <v>0</v>
      </c>
    </row>
    <row r="451" spans="1:13" x14ac:dyDescent="0.3">
      <c r="A451" s="51">
        <v>448</v>
      </c>
      <c r="F451" s="29">
        <f t="shared" si="56"/>
        <v>0</v>
      </c>
      <c r="G451" s="29">
        <f t="shared" si="57"/>
        <v>-2113650</v>
      </c>
      <c r="H451" s="65">
        <f t="shared" si="58"/>
        <v>-1484753.5211267604</v>
      </c>
      <c r="I451" s="65">
        <f t="shared" si="59"/>
        <v>-1688220</v>
      </c>
      <c r="J451" s="47">
        <f t="shared" si="60"/>
        <v>-1053825</v>
      </c>
      <c r="K451" s="47">
        <f t="shared" si="61"/>
        <v>-42593</v>
      </c>
      <c r="L451" s="30">
        <f t="shared" si="62"/>
        <v>0</v>
      </c>
      <c r="M451" s="30">
        <f t="shared" si="63"/>
        <v>0</v>
      </c>
    </row>
    <row r="452" spans="1:13" x14ac:dyDescent="0.3">
      <c r="A452" s="51">
        <v>449</v>
      </c>
      <c r="F452" s="29">
        <f t="shared" si="56"/>
        <v>0</v>
      </c>
      <c r="G452" s="29">
        <f t="shared" si="57"/>
        <v>-2113650</v>
      </c>
      <c r="H452" s="65">
        <f t="shared" si="58"/>
        <v>-1484753.5211267604</v>
      </c>
      <c r="I452" s="65">
        <f t="shared" si="59"/>
        <v>-1688220</v>
      </c>
      <c r="J452" s="47">
        <f t="shared" si="60"/>
        <v>-1053825</v>
      </c>
      <c r="K452" s="47">
        <f t="shared" si="61"/>
        <v>-42593</v>
      </c>
      <c r="L452" s="30">
        <f t="shared" si="62"/>
        <v>0</v>
      </c>
      <c r="M452" s="30">
        <f t="shared" si="63"/>
        <v>0</v>
      </c>
    </row>
    <row r="453" spans="1:13" x14ac:dyDescent="0.3">
      <c r="A453" s="51">
        <v>450</v>
      </c>
      <c r="F453" s="29">
        <f t="shared" si="56"/>
        <v>0</v>
      </c>
      <c r="G453" s="29">
        <f t="shared" si="57"/>
        <v>-2113650</v>
      </c>
      <c r="H453" s="65">
        <f t="shared" si="58"/>
        <v>-1484753.5211267604</v>
      </c>
      <c r="I453" s="65">
        <f t="shared" si="59"/>
        <v>-1688220</v>
      </c>
      <c r="J453" s="47">
        <f t="shared" si="60"/>
        <v>-1053825</v>
      </c>
      <c r="K453" s="47">
        <f t="shared" si="61"/>
        <v>-42593</v>
      </c>
      <c r="L453" s="30">
        <f t="shared" si="62"/>
        <v>0</v>
      </c>
      <c r="M453" s="30">
        <f t="shared" si="63"/>
        <v>0</v>
      </c>
    </row>
    <row r="454" spans="1:13" x14ac:dyDescent="0.3">
      <c r="A454" s="51">
        <v>451</v>
      </c>
      <c r="F454" s="29">
        <f t="shared" si="56"/>
        <v>0</v>
      </c>
      <c r="G454" s="29">
        <f t="shared" si="57"/>
        <v>-2113650</v>
      </c>
      <c r="H454" s="65">
        <f t="shared" si="58"/>
        <v>-1484753.5211267604</v>
      </c>
      <c r="I454" s="65">
        <f t="shared" si="59"/>
        <v>-1688220</v>
      </c>
      <c r="J454" s="47">
        <f t="shared" si="60"/>
        <v>-1053825</v>
      </c>
      <c r="K454" s="47">
        <f t="shared" si="61"/>
        <v>-42593</v>
      </c>
      <c r="L454" s="30">
        <f t="shared" si="62"/>
        <v>0</v>
      </c>
      <c r="M454" s="30">
        <f t="shared" si="63"/>
        <v>0</v>
      </c>
    </row>
    <row r="455" spans="1:13" x14ac:dyDescent="0.3">
      <c r="A455" s="51">
        <v>452</v>
      </c>
      <c r="F455" s="29">
        <f t="shared" si="56"/>
        <v>0</v>
      </c>
      <c r="G455" s="29">
        <f t="shared" si="57"/>
        <v>-2113650</v>
      </c>
      <c r="H455" s="65">
        <f t="shared" si="58"/>
        <v>-1484753.5211267604</v>
      </c>
      <c r="I455" s="65">
        <f t="shared" si="59"/>
        <v>-1688220</v>
      </c>
      <c r="J455" s="47">
        <f t="shared" si="60"/>
        <v>-1053825</v>
      </c>
      <c r="K455" s="47">
        <f t="shared" si="61"/>
        <v>-42593</v>
      </c>
      <c r="L455" s="30">
        <f t="shared" si="62"/>
        <v>0</v>
      </c>
      <c r="M455" s="30">
        <f t="shared" si="63"/>
        <v>0</v>
      </c>
    </row>
    <row r="456" spans="1:13" x14ac:dyDescent="0.3">
      <c r="A456" s="51">
        <v>453</v>
      </c>
      <c r="F456" s="29">
        <f t="shared" si="56"/>
        <v>0</v>
      </c>
      <c r="G456" s="29">
        <f t="shared" si="57"/>
        <v>-2113650</v>
      </c>
      <c r="H456" s="65">
        <f t="shared" si="58"/>
        <v>-1484753.5211267604</v>
      </c>
      <c r="I456" s="65">
        <f t="shared" si="59"/>
        <v>-1688220</v>
      </c>
      <c r="J456" s="47">
        <f t="shared" si="60"/>
        <v>-1053825</v>
      </c>
      <c r="K456" s="47">
        <f t="shared" si="61"/>
        <v>-42593</v>
      </c>
      <c r="L456" s="30">
        <f t="shared" si="62"/>
        <v>0</v>
      </c>
      <c r="M456" s="30">
        <f t="shared" si="63"/>
        <v>0</v>
      </c>
    </row>
    <row r="457" spans="1:13" x14ac:dyDescent="0.3">
      <c r="A457" s="51">
        <v>454</v>
      </c>
      <c r="F457" s="29">
        <f t="shared" ref="F457:F520" si="64">-D457</f>
        <v>0</v>
      </c>
      <c r="G457" s="29">
        <f t="shared" ref="G457:G520" si="65">K457*$R$9+$R$10</f>
        <v>-2113650</v>
      </c>
      <c r="H457" s="65">
        <f t="shared" ref="H457:H520" si="66">K457*$Q$9+$Q$10</f>
        <v>-1484753.5211267604</v>
      </c>
      <c r="I457" s="65">
        <f t="shared" ref="I457:I520" si="67">K457*$S$9+$S$10</f>
        <v>-1688220</v>
      </c>
      <c r="J457" s="47">
        <f t="shared" ref="J457:J520" si="68">K457*$T$9+$T$10</f>
        <v>-1053825</v>
      </c>
      <c r="K457" s="47">
        <f t="shared" ref="K457:K520" si="69">B457-$Q$11</f>
        <v>-42593</v>
      </c>
      <c r="L457" s="30">
        <f t="shared" ref="L457:L520" si="70">IF(K458=0,0,G458-G457)</f>
        <v>0</v>
      </c>
      <c r="M457" s="30">
        <f t="shared" ref="M457:M520" si="71">IF(K458=0,0,H458-H457)</f>
        <v>0</v>
      </c>
    </row>
    <row r="458" spans="1:13" x14ac:dyDescent="0.3">
      <c r="A458" s="51">
        <v>455</v>
      </c>
      <c r="F458" s="29">
        <f t="shared" si="64"/>
        <v>0</v>
      </c>
      <c r="G458" s="29">
        <f t="shared" si="65"/>
        <v>-2113650</v>
      </c>
      <c r="H458" s="65">
        <f t="shared" si="66"/>
        <v>-1484753.5211267604</v>
      </c>
      <c r="I458" s="65">
        <f t="shared" si="67"/>
        <v>-1688220</v>
      </c>
      <c r="J458" s="47">
        <f t="shared" si="68"/>
        <v>-1053825</v>
      </c>
      <c r="K458" s="47">
        <f t="shared" si="69"/>
        <v>-42593</v>
      </c>
      <c r="L458" s="30">
        <f t="shared" si="70"/>
        <v>0</v>
      </c>
      <c r="M458" s="30">
        <f t="shared" si="71"/>
        <v>0</v>
      </c>
    </row>
    <row r="459" spans="1:13" x14ac:dyDescent="0.3">
      <c r="A459" s="51">
        <v>456</v>
      </c>
      <c r="F459" s="29">
        <f t="shared" si="64"/>
        <v>0</v>
      </c>
      <c r="G459" s="29">
        <f t="shared" si="65"/>
        <v>-2113650</v>
      </c>
      <c r="H459" s="65">
        <f t="shared" si="66"/>
        <v>-1484753.5211267604</v>
      </c>
      <c r="I459" s="65">
        <f t="shared" si="67"/>
        <v>-1688220</v>
      </c>
      <c r="J459" s="47">
        <f t="shared" si="68"/>
        <v>-1053825</v>
      </c>
      <c r="K459" s="47">
        <f t="shared" si="69"/>
        <v>-42593</v>
      </c>
      <c r="L459" s="30">
        <f t="shared" si="70"/>
        <v>0</v>
      </c>
      <c r="M459" s="30">
        <f t="shared" si="71"/>
        <v>0</v>
      </c>
    </row>
    <row r="460" spans="1:13" x14ac:dyDescent="0.3">
      <c r="A460" s="51">
        <v>457</v>
      </c>
      <c r="F460" s="29">
        <f t="shared" si="64"/>
        <v>0</v>
      </c>
      <c r="G460" s="29">
        <f t="shared" si="65"/>
        <v>-2113650</v>
      </c>
      <c r="H460" s="65">
        <f t="shared" si="66"/>
        <v>-1484753.5211267604</v>
      </c>
      <c r="I460" s="65">
        <f t="shared" si="67"/>
        <v>-1688220</v>
      </c>
      <c r="J460" s="47">
        <f t="shared" si="68"/>
        <v>-1053825</v>
      </c>
      <c r="K460" s="47">
        <f t="shared" si="69"/>
        <v>-42593</v>
      </c>
      <c r="L460" s="30">
        <f t="shared" si="70"/>
        <v>0</v>
      </c>
      <c r="M460" s="30">
        <f t="shared" si="71"/>
        <v>0</v>
      </c>
    </row>
    <row r="461" spans="1:13" x14ac:dyDescent="0.3">
      <c r="A461" s="51">
        <v>458</v>
      </c>
      <c r="F461" s="29">
        <f t="shared" si="64"/>
        <v>0</v>
      </c>
      <c r="G461" s="29">
        <f t="shared" si="65"/>
        <v>-2113650</v>
      </c>
      <c r="H461" s="65">
        <f t="shared" si="66"/>
        <v>-1484753.5211267604</v>
      </c>
      <c r="I461" s="65">
        <f t="shared" si="67"/>
        <v>-1688220</v>
      </c>
      <c r="J461" s="47">
        <f t="shared" si="68"/>
        <v>-1053825</v>
      </c>
      <c r="K461" s="47">
        <f t="shared" si="69"/>
        <v>-42593</v>
      </c>
      <c r="L461" s="30">
        <f t="shared" si="70"/>
        <v>0</v>
      </c>
      <c r="M461" s="30">
        <f t="shared" si="71"/>
        <v>0</v>
      </c>
    </row>
    <row r="462" spans="1:13" x14ac:dyDescent="0.3">
      <c r="A462" s="51">
        <v>459</v>
      </c>
      <c r="F462" s="29">
        <f t="shared" si="64"/>
        <v>0</v>
      </c>
      <c r="G462" s="29">
        <f t="shared" si="65"/>
        <v>-2113650</v>
      </c>
      <c r="H462" s="65">
        <f t="shared" si="66"/>
        <v>-1484753.5211267604</v>
      </c>
      <c r="I462" s="65">
        <f t="shared" si="67"/>
        <v>-1688220</v>
      </c>
      <c r="J462" s="47">
        <f t="shared" si="68"/>
        <v>-1053825</v>
      </c>
      <c r="K462" s="47">
        <f t="shared" si="69"/>
        <v>-42593</v>
      </c>
      <c r="L462" s="30">
        <f t="shared" si="70"/>
        <v>0</v>
      </c>
      <c r="M462" s="30">
        <f t="shared" si="71"/>
        <v>0</v>
      </c>
    </row>
    <row r="463" spans="1:13" x14ac:dyDescent="0.3">
      <c r="A463" s="51">
        <v>460</v>
      </c>
      <c r="F463" s="29">
        <f t="shared" si="64"/>
        <v>0</v>
      </c>
      <c r="G463" s="29">
        <f t="shared" si="65"/>
        <v>-2113650</v>
      </c>
      <c r="H463" s="65">
        <f t="shared" si="66"/>
        <v>-1484753.5211267604</v>
      </c>
      <c r="I463" s="65">
        <f t="shared" si="67"/>
        <v>-1688220</v>
      </c>
      <c r="J463" s="47">
        <f t="shared" si="68"/>
        <v>-1053825</v>
      </c>
      <c r="K463" s="47">
        <f t="shared" si="69"/>
        <v>-42593</v>
      </c>
      <c r="L463" s="30">
        <f t="shared" si="70"/>
        <v>0</v>
      </c>
      <c r="M463" s="30">
        <f t="shared" si="71"/>
        <v>0</v>
      </c>
    </row>
    <row r="464" spans="1:13" x14ac:dyDescent="0.3">
      <c r="A464" s="51">
        <v>461</v>
      </c>
      <c r="F464" s="29">
        <f t="shared" si="64"/>
        <v>0</v>
      </c>
      <c r="G464" s="29">
        <f t="shared" si="65"/>
        <v>-2113650</v>
      </c>
      <c r="H464" s="65">
        <f t="shared" si="66"/>
        <v>-1484753.5211267604</v>
      </c>
      <c r="I464" s="65">
        <f t="shared" si="67"/>
        <v>-1688220</v>
      </c>
      <c r="J464" s="47">
        <f t="shared" si="68"/>
        <v>-1053825</v>
      </c>
      <c r="K464" s="47">
        <f t="shared" si="69"/>
        <v>-42593</v>
      </c>
      <c r="L464" s="30">
        <f t="shared" si="70"/>
        <v>0</v>
      </c>
      <c r="M464" s="30">
        <f t="shared" si="71"/>
        <v>0</v>
      </c>
    </row>
    <row r="465" spans="1:13" x14ac:dyDescent="0.3">
      <c r="A465" s="51">
        <v>462</v>
      </c>
      <c r="F465" s="29">
        <f t="shared" si="64"/>
        <v>0</v>
      </c>
      <c r="G465" s="29">
        <f t="shared" si="65"/>
        <v>-2113650</v>
      </c>
      <c r="H465" s="65">
        <f t="shared" si="66"/>
        <v>-1484753.5211267604</v>
      </c>
      <c r="I465" s="65">
        <f t="shared" si="67"/>
        <v>-1688220</v>
      </c>
      <c r="J465" s="47">
        <f t="shared" si="68"/>
        <v>-1053825</v>
      </c>
      <c r="K465" s="47">
        <f t="shared" si="69"/>
        <v>-42593</v>
      </c>
      <c r="L465" s="30">
        <f t="shared" si="70"/>
        <v>0</v>
      </c>
      <c r="M465" s="30">
        <f t="shared" si="71"/>
        <v>0</v>
      </c>
    </row>
    <row r="466" spans="1:13" x14ac:dyDescent="0.3">
      <c r="A466" s="51">
        <v>463</v>
      </c>
      <c r="F466" s="29">
        <f t="shared" si="64"/>
        <v>0</v>
      </c>
      <c r="G466" s="29">
        <f t="shared" si="65"/>
        <v>-2113650</v>
      </c>
      <c r="H466" s="65">
        <f t="shared" si="66"/>
        <v>-1484753.5211267604</v>
      </c>
      <c r="I466" s="65">
        <f t="shared" si="67"/>
        <v>-1688220</v>
      </c>
      <c r="J466" s="47">
        <f t="shared" si="68"/>
        <v>-1053825</v>
      </c>
      <c r="K466" s="47">
        <f t="shared" si="69"/>
        <v>-42593</v>
      </c>
      <c r="L466" s="30">
        <f t="shared" si="70"/>
        <v>0</v>
      </c>
      <c r="M466" s="30">
        <f t="shared" si="71"/>
        <v>0</v>
      </c>
    </row>
    <row r="467" spans="1:13" x14ac:dyDescent="0.3">
      <c r="A467" s="51">
        <v>464</v>
      </c>
      <c r="F467" s="29">
        <f t="shared" si="64"/>
        <v>0</v>
      </c>
      <c r="G467" s="29">
        <f t="shared" si="65"/>
        <v>-2113650</v>
      </c>
      <c r="H467" s="65">
        <f t="shared" si="66"/>
        <v>-1484753.5211267604</v>
      </c>
      <c r="I467" s="65">
        <f t="shared" si="67"/>
        <v>-1688220</v>
      </c>
      <c r="J467" s="47">
        <f t="shared" si="68"/>
        <v>-1053825</v>
      </c>
      <c r="K467" s="47">
        <f t="shared" si="69"/>
        <v>-42593</v>
      </c>
      <c r="L467" s="30">
        <f t="shared" si="70"/>
        <v>0</v>
      </c>
      <c r="M467" s="30">
        <f t="shared" si="71"/>
        <v>0</v>
      </c>
    </row>
    <row r="468" spans="1:13" x14ac:dyDescent="0.3">
      <c r="A468" s="51">
        <v>465</v>
      </c>
      <c r="F468" s="29">
        <f t="shared" si="64"/>
        <v>0</v>
      </c>
      <c r="G468" s="29">
        <f t="shared" si="65"/>
        <v>-2113650</v>
      </c>
      <c r="H468" s="65">
        <f t="shared" si="66"/>
        <v>-1484753.5211267604</v>
      </c>
      <c r="I468" s="65">
        <f t="shared" si="67"/>
        <v>-1688220</v>
      </c>
      <c r="J468" s="47">
        <f t="shared" si="68"/>
        <v>-1053825</v>
      </c>
      <c r="K468" s="47">
        <f t="shared" si="69"/>
        <v>-42593</v>
      </c>
      <c r="L468" s="30">
        <f t="shared" si="70"/>
        <v>0</v>
      </c>
      <c r="M468" s="30">
        <f t="shared" si="71"/>
        <v>0</v>
      </c>
    </row>
    <row r="469" spans="1:13" x14ac:dyDescent="0.3">
      <c r="A469" s="51">
        <v>466</v>
      </c>
      <c r="F469" s="29">
        <f t="shared" si="64"/>
        <v>0</v>
      </c>
      <c r="G469" s="29">
        <f t="shared" si="65"/>
        <v>-2113650</v>
      </c>
      <c r="H469" s="65">
        <f t="shared" si="66"/>
        <v>-1484753.5211267604</v>
      </c>
      <c r="I469" s="65">
        <f t="shared" si="67"/>
        <v>-1688220</v>
      </c>
      <c r="J469" s="47">
        <f t="shared" si="68"/>
        <v>-1053825</v>
      </c>
      <c r="K469" s="47">
        <f t="shared" si="69"/>
        <v>-42593</v>
      </c>
      <c r="L469" s="30">
        <f t="shared" si="70"/>
        <v>0</v>
      </c>
      <c r="M469" s="30">
        <f t="shared" si="71"/>
        <v>0</v>
      </c>
    </row>
    <row r="470" spans="1:13" x14ac:dyDescent="0.3">
      <c r="A470" s="51">
        <v>467</v>
      </c>
      <c r="F470" s="29">
        <f t="shared" si="64"/>
        <v>0</v>
      </c>
      <c r="G470" s="29">
        <f t="shared" si="65"/>
        <v>-2113650</v>
      </c>
      <c r="H470" s="65">
        <f t="shared" si="66"/>
        <v>-1484753.5211267604</v>
      </c>
      <c r="I470" s="65">
        <f t="shared" si="67"/>
        <v>-1688220</v>
      </c>
      <c r="J470" s="47">
        <f t="shared" si="68"/>
        <v>-1053825</v>
      </c>
      <c r="K470" s="47">
        <f t="shared" si="69"/>
        <v>-42593</v>
      </c>
      <c r="L470" s="30">
        <f t="shared" si="70"/>
        <v>0</v>
      </c>
      <c r="M470" s="30">
        <f t="shared" si="71"/>
        <v>0</v>
      </c>
    </row>
    <row r="471" spans="1:13" x14ac:dyDescent="0.3">
      <c r="A471" s="51">
        <v>468</v>
      </c>
      <c r="F471" s="29">
        <f t="shared" si="64"/>
        <v>0</v>
      </c>
      <c r="G471" s="29">
        <f t="shared" si="65"/>
        <v>-2113650</v>
      </c>
      <c r="H471" s="65">
        <f t="shared" si="66"/>
        <v>-1484753.5211267604</v>
      </c>
      <c r="I471" s="65">
        <f t="shared" si="67"/>
        <v>-1688220</v>
      </c>
      <c r="J471" s="47">
        <f t="shared" si="68"/>
        <v>-1053825</v>
      </c>
      <c r="K471" s="47">
        <f t="shared" si="69"/>
        <v>-42593</v>
      </c>
      <c r="L471" s="30">
        <f t="shared" si="70"/>
        <v>0</v>
      </c>
      <c r="M471" s="30">
        <f t="shared" si="71"/>
        <v>0</v>
      </c>
    </row>
    <row r="472" spans="1:13" x14ac:dyDescent="0.3">
      <c r="A472" s="51">
        <v>469</v>
      </c>
      <c r="F472" s="29">
        <f t="shared" si="64"/>
        <v>0</v>
      </c>
      <c r="G472" s="29">
        <f t="shared" si="65"/>
        <v>-2113650</v>
      </c>
      <c r="H472" s="65">
        <f t="shared" si="66"/>
        <v>-1484753.5211267604</v>
      </c>
      <c r="I472" s="65">
        <f t="shared" si="67"/>
        <v>-1688220</v>
      </c>
      <c r="J472" s="47">
        <f t="shared" si="68"/>
        <v>-1053825</v>
      </c>
      <c r="K472" s="47">
        <f t="shared" si="69"/>
        <v>-42593</v>
      </c>
      <c r="L472" s="30">
        <f t="shared" si="70"/>
        <v>0</v>
      </c>
      <c r="M472" s="30">
        <f t="shared" si="71"/>
        <v>0</v>
      </c>
    </row>
    <row r="473" spans="1:13" x14ac:dyDescent="0.3">
      <c r="A473" s="51">
        <v>470</v>
      </c>
      <c r="F473" s="29">
        <f t="shared" si="64"/>
        <v>0</v>
      </c>
      <c r="G473" s="29">
        <f t="shared" si="65"/>
        <v>-2113650</v>
      </c>
      <c r="H473" s="65">
        <f t="shared" si="66"/>
        <v>-1484753.5211267604</v>
      </c>
      <c r="I473" s="65">
        <f t="shared" si="67"/>
        <v>-1688220</v>
      </c>
      <c r="J473" s="47">
        <f t="shared" si="68"/>
        <v>-1053825</v>
      </c>
      <c r="K473" s="47">
        <f t="shared" si="69"/>
        <v>-42593</v>
      </c>
      <c r="L473" s="30">
        <f t="shared" si="70"/>
        <v>0</v>
      </c>
      <c r="M473" s="30">
        <f t="shared" si="71"/>
        <v>0</v>
      </c>
    </row>
    <row r="474" spans="1:13" x14ac:dyDescent="0.3">
      <c r="A474" s="51">
        <v>471</v>
      </c>
      <c r="F474" s="29">
        <f t="shared" si="64"/>
        <v>0</v>
      </c>
      <c r="G474" s="29">
        <f t="shared" si="65"/>
        <v>-2113650</v>
      </c>
      <c r="H474" s="65">
        <f t="shared" si="66"/>
        <v>-1484753.5211267604</v>
      </c>
      <c r="I474" s="65">
        <f t="shared" si="67"/>
        <v>-1688220</v>
      </c>
      <c r="J474" s="47">
        <f t="shared" si="68"/>
        <v>-1053825</v>
      </c>
      <c r="K474" s="47">
        <f t="shared" si="69"/>
        <v>-42593</v>
      </c>
      <c r="L474" s="30">
        <f t="shared" si="70"/>
        <v>0</v>
      </c>
      <c r="M474" s="30">
        <f t="shared" si="71"/>
        <v>0</v>
      </c>
    </row>
    <row r="475" spans="1:13" x14ac:dyDescent="0.3">
      <c r="A475" s="51">
        <v>472</v>
      </c>
      <c r="F475" s="29">
        <f t="shared" si="64"/>
        <v>0</v>
      </c>
      <c r="G475" s="29">
        <f t="shared" si="65"/>
        <v>-2113650</v>
      </c>
      <c r="H475" s="65">
        <f t="shared" si="66"/>
        <v>-1484753.5211267604</v>
      </c>
      <c r="I475" s="65">
        <f t="shared" si="67"/>
        <v>-1688220</v>
      </c>
      <c r="J475" s="47">
        <f t="shared" si="68"/>
        <v>-1053825</v>
      </c>
      <c r="K475" s="47">
        <f t="shared" si="69"/>
        <v>-42593</v>
      </c>
      <c r="L475" s="30">
        <f t="shared" si="70"/>
        <v>0</v>
      </c>
      <c r="M475" s="30">
        <f t="shared" si="71"/>
        <v>0</v>
      </c>
    </row>
    <row r="476" spans="1:13" x14ac:dyDescent="0.3">
      <c r="A476" s="51">
        <v>473</v>
      </c>
      <c r="F476" s="29">
        <f t="shared" si="64"/>
        <v>0</v>
      </c>
      <c r="G476" s="29">
        <f t="shared" si="65"/>
        <v>-2113650</v>
      </c>
      <c r="H476" s="65">
        <f t="shared" si="66"/>
        <v>-1484753.5211267604</v>
      </c>
      <c r="I476" s="65">
        <f t="shared" si="67"/>
        <v>-1688220</v>
      </c>
      <c r="J476" s="47">
        <f t="shared" si="68"/>
        <v>-1053825</v>
      </c>
      <c r="K476" s="47">
        <f t="shared" si="69"/>
        <v>-42593</v>
      </c>
      <c r="L476" s="30">
        <f t="shared" si="70"/>
        <v>0</v>
      </c>
      <c r="M476" s="30">
        <f t="shared" si="71"/>
        <v>0</v>
      </c>
    </row>
    <row r="477" spans="1:13" x14ac:dyDescent="0.3">
      <c r="A477" s="51">
        <v>474</v>
      </c>
      <c r="F477" s="29">
        <f t="shared" si="64"/>
        <v>0</v>
      </c>
      <c r="G477" s="29">
        <f t="shared" si="65"/>
        <v>-2113650</v>
      </c>
      <c r="H477" s="65">
        <f t="shared" si="66"/>
        <v>-1484753.5211267604</v>
      </c>
      <c r="I477" s="65">
        <f t="shared" si="67"/>
        <v>-1688220</v>
      </c>
      <c r="J477" s="47">
        <f t="shared" si="68"/>
        <v>-1053825</v>
      </c>
      <c r="K477" s="47">
        <f t="shared" si="69"/>
        <v>-42593</v>
      </c>
      <c r="L477" s="30">
        <f t="shared" si="70"/>
        <v>0</v>
      </c>
      <c r="M477" s="30">
        <f t="shared" si="71"/>
        <v>0</v>
      </c>
    </row>
    <row r="478" spans="1:13" x14ac:dyDescent="0.3">
      <c r="A478" s="51">
        <v>475</v>
      </c>
      <c r="F478" s="29">
        <f t="shared" si="64"/>
        <v>0</v>
      </c>
      <c r="G478" s="29">
        <f t="shared" si="65"/>
        <v>-2113650</v>
      </c>
      <c r="H478" s="65">
        <f t="shared" si="66"/>
        <v>-1484753.5211267604</v>
      </c>
      <c r="I478" s="65">
        <f t="shared" si="67"/>
        <v>-1688220</v>
      </c>
      <c r="J478" s="47">
        <f t="shared" si="68"/>
        <v>-1053825</v>
      </c>
      <c r="K478" s="47">
        <f t="shared" si="69"/>
        <v>-42593</v>
      </c>
      <c r="L478" s="30">
        <f t="shared" si="70"/>
        <v>0</v>
      </c>
      <c r="M478" s="30">
        <f t="shared" si="71"/>
        <v>0</v>
      </c>
    </row>
    <row r="479" spans="1:13" x14ac:dyDescent="0.3">
      <c r="A479" s="51">
        <v>476</v>
      </c>
      <c r="F479" s="29">
        <f t="shared" si="64"/>
        <v>0</v>
      </c>
      <c r="G479" s="29">
        <f t="shared" si="65"/>
        <v>-2113650</v>
      </c>
      <c r="H479" s="65">
        <f t="shared" si="66"/>
        <v>-1484753.5211267604</v>
      </c>
      <c r="I479" s="65">
        <f t="shared" si="67"/>
        <v>-1688220</v>
      </c>
      <c r="J479" s="47">
        <f t="shared" si="68"/>
        <v>-1053825</v>
      </c>
      <c r="K479" s="47">
        <f t="shared" si="69"/>
        <v>-42593</v>
      </c>
      <c r="L479" s="30">
        <f t="shared" si="70"/>
        <v>0</v>
      </c>
      <c r="M479" s="30">
        <f t="shared" si="71"/>
        <v>0</v>
      </c>
    </row>
    <row r="480" spans="1:13" x14ac:dyDescent="0.3">
      <c r="A480" s="51">
        <v>477</v>
      </c>
      <c r="F480" s="29">
        <f t="shared" si="64"/>
        <v>0</v>
      </c>
      <c r="G480" s="29">
        <f t="shared" si="65"/>
        <v>-2113650</v>
      </c>
      <c r="H480" s="65">
        <f t="shared" si="66"/>
        <v>-1484753.5211267604</v>
      </c>
      <c r="I480" s="65">
        <f t="shared" si="67"/>
        <v>-1688220</v>
      </c>
      <c r="J480" s="47">
        <f t="shared" si="68"/>
        <v>-1053825</v>
      </c>
      <c r="K480" s="47">
        <f t="shared" si="69"/>
        <v>-42593</v>
      </c>
      <c r="L480" s="30">
        <f t="shared" si="70"/>
        <v>0</v>
      </c>
      <c r="M480" s="30">
        <f t="shared" si="71"/>
        <v>0</v>
      </c>
    </row>
    <row r="481" spans="1:13" x14ac:dyDescent="0.3">
      <c r="A481" s="51">
        <v>478</v>
      </c>
      <c r="F481" s="29">
        <f t="shared" si="64"/>
        <v>0</v>
      </c>
      <c r="G481" s="29">
        <f t="shared" si="65"/>
        <v>-2113650</v>
      </c>
      <c r="H481" s="65">
        <f t="shared" si="66"/>
        <v>-1484753.5211267604</v>
      </c>
      <c r="I481" s="65">
        <f t="shared" si="67"/>
        <v>-1688220</v>
      </c>
      <c r="J481" s="47">
        <f t="shared" si="68"/>
        <v>-1053825</v>
      </c>
      <c r="K481" s="47">
        <f t="shared" si="69"/>
        <v>-42593</v>
      </c>
      <c r="L481" s="30">
        <f t="shared" si="70"/>
        <v>0</v>
      </c>
      <c r="M481" s="30">
        <f t="shared" si="71"/>
        <v>0</v>
      </c>
    </row>
    <row r="482" spans="1:13" x14ac:dyDescent="0.3">
      <c r="A482" s="51">
        <v>479</v>
      </c>
      <c r="F482" s="29">
        <f t="shared" si="64"/>
        <v>0</v>
      </c>
      <c r="G482" s="29">
        <f t="shared" si="65"/>
        <v>-2113650</v>
      </c>
      <c r="H482" s="65">
        <f t="shared" si="66"/>
        <v>-1484753.5211267604</v>
      </c>
      <c r="I482" s="65">
        <f t="shared" si="67"/>
        <v>-1688220</v>
      </c>
      <c r="J482" s="47">
        <f t="shared" si="68"/>
        <v>-1053825</v>
      </c>
      <c r="K482" s="47">
        <f t="shared" si="69"/>
        <v>-42593</v>
      </c>
      <c r="L482" s="30">
        <f t="shared" si="70"/>
        <v>0</v>
      </c>
      <c r="M482" s="30">
        <f t="shared" si="71"/>
        <v>0</v>
      </c>
    </row>
    <row r="483" spans="1:13" x14ac:dyDescent="0.3">
      <c r="A483" s="51">
        <v>480</v>
      </c>
      <c r="F483" s="29">
        <f t="shared" si="64"/>
        <v>0</v>
      </c>
      <c r="G483" s="29">
        <f t="shared" si="65"/>
        <v>-2113650</v>
      </c>
      <c r="H483" s="65">
        <f t="shared" si="66"/>
        <v>-1484753.5211267604</v>
      </c>
      <c r="I483" s="65">
        <f t="shared" si="67"/>
        <v>-1688220</v>
      </c>
      <c r="J483" s="47">
        <f t="shared" si="68"/>
        <v>-1053825</v>
      </c>
      <c r="K483" s="47">
        <f t="shared" si="69"/>
        <v>-42593</v>
      </c>
      <c r="L483" s="30">
        <f t="shared" si="70"/>
        <v>0</v>
      </c>
      <c r="M483" s="30">
        <f t="shared" si="71"/>
        <v>0</v>
      </c>
    </row>
    <row r="484" spans="1:13" x14ac:dyDescent="0.3">
      <c r="A484" s="51">
        <v>481</v>
      </c>
      <c r="F484" s="29">
        <f t="shared" si="64"/>
        <v>0</v>
      </c>
      <c r="G484" s="29">
        <f t="shared" si="65"/>
        <v>-2113650</v>
      </c>
      <c r="H484" s="65">
        <f t="shared" si="66"/>
        <v>-1484753.5211267604</v>
      </c>
      <c r="I484" s="65">
        <f t="shared" si="67"/>
        <v>-1688220</v>
      </c>
      <c r="J484" s="47">
        <f t="shared" si="68"/>
        <v>-1053825</v>
      </c>
      <c r="K484" s="47">
        <f t="shared" si="69"/>
        <v>-42593</v>
      </c>
      <c r="L484" s="30">
        <f t="shared" si="70"/>
        <v>0</v>
      </c>
      <c r="M484" s="30">
        <f t="shared" si="71"/>
        <v>0</v>
      </c>
    </row>
    <row r="485" spans="1:13" x14ac:dyDescent="0.3">
      <c r="A485" s="51">
        <v>482</v>
      </c>
      <c r="F485" s="29">
        <f t="shared" si="64"/>
        <v>0</v>
      </c>
      <c r="G485" s="29">
        <f t="shared" si="65"/>
        <v>-2113650</v>
      </c>
      <c r="H485" s="65">
        <f t="shared" si="66"/>
        <v>-1484753.5211267604</v>
      </c>
      <c r="I485" s="65">
        <f t="shared" si="67"/>
        <v>-1688220</v>
      </c>
      <c r="J485" s="47">
        <f t="shared" si="68"/>
        <v>-1053825</v>
      </c>
      <c r="K485" s="47">
        <f t="shared" si="69"/>
        <v>-42593</v>
      </c>
      <c r="L485" s="30">
        <f t="shared" si="70"/>
        <v>0</v>
      </c>
      <c r="M485" s="30">
        <f t="shared" si="71"/>
        <v>0</v>
      </c>
    </row>
    <row r="486" spans="1:13" x14ac:dyDescent="0.3">
      <c r="A486" s="51">
        <v>483</v>
      </c>
      <c r="F486" s="29">
        <f t="shared" si="64"/>
        <v>0</v>
      </c>
      <c r="G486" s="29">
        <f t="shared" si="65"/>
        <v>-2113650</v>
      </c>
      <c r="H486" s="65">
        <f t="shared" si="66"/>
        <v>-1484753.5211267604</v>
      </c>
      <c r="I486" s="65">
        <f t="shared" si="67"/>
        <v>-1688220</v>
      </c>
      <c r="J486" s="47">
        <f t="shared" si="68"/>
        <v>-1053825</v>
      </c>
      <c r="K486" s="47">
        <f t="shared" si="69"/>
        <v>-42593</v>
      </c>
      <c r="L486" s="30">
        <f t="shared" si="70"/>
        <v>0</v>
      </c>
      <c r="M486" s="30">
        <f t="shared" si="71"/>
        <v>0</v>
      </c>
    </row>
    <row r="487" spans="1:13" x14ac:dyDescent="0.3">
      <c r="A487" s="51">
        <v>484</v>
      </c>
      <c r="F487" s="29">
        <f t="shared" si="64"/>
        <v>0</v>
      </c>
      <c r="G487" s="29">
        <f t="shared" si="65"/>
        <v>-2113650</v>
      </c>
      <c r="H487" s="65">
        <f t="shared" si="66"/>
        <v>-1484753.5211267604</v>
      </c>
      <c r="I487" s="65">
        <f t="shared" si="67"/>
        <v>-1688220</v>
      </c>
      <c r="J487" s="47">
        <f t="shared" si="68"/>
        <v>-1053825</v>
      </c>
      <c r="K487" s="47">
        <f t="shared" si="69"/>
        <v>-42593</v>
      </c>
      <c r="L487" s="30">
        <f t="shared" si="70"/>
        <v>0</v>
      </c>
      <c r="M487" s="30">
        <f t="shared" si="71"/>
        <v>0</v>
      </c>
    </row>
    <row r="488" spans="1:13" x14ac:dyDescent="0.3">
      <c r="A488" s="51">
        <v>485</v>
      </c>
      <c r="F488" s="29">
        <f t="shared" si="64"/>
        <v>0</v>
      </c>
      <c r="G488" s="29">
        <f t="shared" si="65"/>
        <v>-2113650</v>
      </c>
      <c r="H488" s="65">
        <f t="shared" si="66"/>
        <v>-1484753.5211267604</v>
      </c>
      <c r="I488" s="65">
        <f t="shared" si="67"/>
        <v>-1688220</v>
      </c>
      <c r="J488" s="47">
        <f t="shared" si="68"/>
        <v>-1053825</v>
      </c>
      <c r="K488" s="47">
        <f t="shared" si="69"/>
        <v>-42593</v>
      </c>
      <c r="L488" s="30">
        <f t="shared" si="70"/>
        <v>0</v>
      </c>
      <c r="M488" s="30">
        <f t="shared" si="71"/>
        <v>0</v>
      </c>
    </row>
    <row r="489" spans="1:13" x14ac:dyDescent="0.3">
      <c r="A489" s="51">
        <v>486</v>
      </c>
      <c r="F489" s="29">
        <f t="shared" si="64"/>
        <v>0</v>
      </c>
      <c r="G489" s="29">
        <f t="shared" si="65"/>
        <v>-2113650</v>
      </c>
      <c r="H489" s="65">
        <f t="shared" si="66"/>
        <v>-1484753.5211267604</v>
      </c>
      <c r="I489" s="65">
        <f t="shared" si="67"/>
        <v>-1688220</v>
      </c>
      <c r="J489" s="47">
        <f t="shared" si="68"/>
        <v>-1053825</v>
      </c>
      <c r="K489" s="47">
        <f t="shared" si="69"/>
        <v>-42593</v>
      </c>
      <c r="L489" s="30">
        <f t="shared" si="70"/>
        <v>0</v>
      </c>
      <c r="M489" s="30">
        <f t="shared" si="71"/>
        <v>0</v>
      </c>
    </row>
    <row r="490" spans="1:13" x14ac:dyDescent="0.3">
      <c r="A490" s="51">
        <v>487</v>
      </c>
      <c r="F490" s="29">
        <f t="shared" si="64"/>
        <v>0</v>
      </c>
      <c r="G490" s="29">
        <f t="shared" si="65"/>
        <v>-2113650</v>
      </c>
      <c r="H490" s="65">
        <f t="shared" si="66"/>
        <v>-1484753.5211267604</v>
      </c>
      <c r="I490" s="65">
        <f t="shared" si="67"/>
        <v>-1688220</v>
      </c>
      <c r="J490" s="47">
        <f t="shared" si="68"/>
        <v>-1053825</v>
      </c>
      <c r="K490" s="47">
        <f t="shared" si="69"/>
        <v>-42593</v>
      </c>
      <c r="L490" s="30">
        <f t="shared" si="70"/>
        <v>0</v>
      </c>
      <c r="M490" s="30">
        <f t="shared" si="71"/>
        <v>0</v>
      </c>
    </row>
    <row r="491" spans="1:13" x14ac:dyDescent="0.3">
      <c r="A491" s="51">
        <v>488</v>
      </c>
      <c r="F491" s="29">
        <f t="shared" si="64"/>
        <v>0</v>
      </c>
      <c r="G491" s="29">
        <f t="shared" si="65"/>
        <v>-2113650</v>
      </c>
      <c r="H491" s="65">
        <f t="shared" si="66"/>
        <v>-1484753.5211267604</v>
      </c>
      <c r="I491" s="65">
        <f t="shared" si="67"/>
        <v>-1688220</v>
      </c>
      <c r="J491" s="47">
        <f t="shared" si="68"/>
        <v>-1053825</v>
      </c>
      <c r="K491" s="47">
        <f t="shared" si="69"/>
        <v>-42593</v>
      </c>
      <c r="L491" s="30">
        <f t="shared" si="70"/>
        <v>0</v>
      </c>
      <c r="M491" s="30">
        <f t="shared" si="71"/>
        <v>0</v>
      </c>
    </row>
    <row r="492" spans="1:13" x14ac:dyDescent="0.3">
      <c r="A492" s="51">
        <v>489</v>
      </c>
      <c r="F492" s="29">
        <f t="shared" si="64"/>
        <v>0</v>
      </c>
      <c r="G492" s="29">
        <f t="shared" si="65"/>
        <v>-2113650</v>
      </c>
      <c r="H492" s="65">
        <f t="shared" si="66"/>
        <v>-1484753.5211267604</v>
      </c>
      <c r="I492" s="65">
        <f t="shared" si="67"/>
        <v>-1688220</v>
      </c>
      <c r="J492" s="47">
        <f t="shared" si="68"/>
        <v>-1053825</v>
      </c>
      <c r="K492" s="47">
        <f t="shared" si="69"/>
        <v>-42593</v>
      </c>
      <c r="L492" s="30">
        <f t="shared" si="70"/>
        <v>0</v>
      </c>
      <c r="M492" s="30">
        <f t="shared" si="71"/>
        <v>0</v>
      </c>
    </row>
    <row r="493" spans="1:13" x14ac:dyDescent="0.3">
      <c r="A493" s="51">
        <v>490</v>
      </c>
      <c r="F493" s="29">
        <f t="shared" si="64"/>
        <v>0</v>
      </c>
      <c r="G493" s="29">
        <f t="shared" si="65"/>
        <v>-2113650</v>
      </c>
      <c r="H493" s="65">
        <f t="shared" si="66"/>
        <v>-1484753.5211267604</v>
      </c>
      <c r="I493" s="65">
        <f t="shared" si="67"/>
        <v>-1688220</v>
      </c>
      <c r="J493" s="47">
        <f t="shared" si="68"/>
        <v>-1053825</v>
      </c>
      <c r="K493" s="47">
        <f t="shared" si="69"/>
        <v>-42593</v>
      </c>
      <c r="L493" s="30">
        <f t="shared" si="70"/>
        <v>0</v>
      </c>
      <c r="M493" s="30">
        <f t="shared" si="71"/>
        <v>0</v>
      </c>
    </row>
    <row r="494" spans="1:13" x14ac:dyDescent="0.3">
      <c r="A494" s="51">
        <v>491</v>
      </c>
      <c r="F494" s="29">
        <f t="shared" si="64"/>
        <v>0</v>
      </c>
      <c r="G494" s="29">
        <f t="shared" si="65"/>
        <v>-2113650</v>
      </c>
      <c r="H494" s="65">
        <f t="shared" si="66"/>
        <v>-1484753.5211267604</v>
      </c>
      <c r="I494" s="65">
        <f t="shared" si="67"/>
        <v>-1688220</v>
      </c>
      <c r="J494" s="47">
        <f t="shared" si="68"/>
        <v>-1053825</v>
      </c>
      <c r="K494" s="47">
        <f t="shared" si="69"/>
        <v>-42593</v>
      </c>
      <c r="L494" s="30">
        <f t="shared" si="70"/>
        <v>0</v>
      </c>
      <c r="M494" s="30">
        <f t="shared" si="71"/>
        <v>0</v>
      </c>
    </row>
    <row r="495" spans="1:13" x14ac:dyDescent="0.3">
      <c r="A495" s="51">
        <v>492</v>
      </c>
      <c r="F495" s="29">
        <f t="shared" si="64"/>
        <v>0</v>
      </c>
      <c r="G495" s="29">
        <f t="shared" si="65"/>
        <v>-2113650</v>
      </c>
      <c r="H495" s="65">
        <f t="shared" si="66"/>
        <v>-1484753.5211267604</v>
      </c>
      <c r="I495" s="65">
        <f t="shared" si="67"/>
        <v>-1688220</v>
      </c>
      <c r="J495" s="47">
        <f t="shared" si="68"/>
        <v>-1053825</v>
      </c>
      <c r="K495" s="47">
        <f t="shared" si="69"/>
        <v>-42593</v>
      </c>
      <c r="L495" s="30">
        <f t="shared" si="70"/>
        <v>0</v>
      </c>
      <c r="M495" s="30">
        <f t="shared" si="71"/>
        <v>0</v>
      </c>
    </row>
    <row r="496" spans="1:13" x14ac:dyDescent="0.3">
      <c r="A496" s="51">
        <v>493</v>
      </c>
      <c r="F496" s="29">
        <f t="shared" si="64"/>
        <v>0</v>
      </c>
      <c r="G496" s="29">
        <f t="shared" si="65"/>
        <v>-2113650</v>
      </c>
      <c r="H496" s="65">
        <f t="shared" si="66"/>
        <v>-1484753.5211267604</v>
      </c>
      <c r="I496" s="65">
        <f t="shared" si="67"/>
        <v>-1688220</v>
      </c>
      <c r="J496" s="47">
        <f t="shared" si="68"/>
        <v>-1053825</v>
      </c>
      <c r="K496" s="47">
        <f t="shared" si="69"/>
        <v>-42593</v>
      </c>
      <c r="L496" s="30">
        <f t="shared" si="70"/>
        <v>0</v>
      </c>
      <c r="M496" s="30">
        <f t="shared" si="71"/>
        <v>0</v>
      </c>
    </row>
    <row r="497" spans="1:13" x14ac:dyDescent="0.3">
      <c r="A497" s="51">
        <v>494</v>
      </c>
      <c r="F497" s="29">
        <f t="shared" si="64"/>
        <v>0</v>
      </c>
      <c r="G497" s="29">
        <f t="shared" si="65"/>
        <v>-2113650</v>
      </c>
      <c r="H497" s="65">
        <f t="shared" si="66"/>
        <v>-1484753.5211267604</v>
      </c>
      <c r="I497" s="65">
        <f t="shared" si="67"/>
        <v>-1688220</v>
      </c>
      <c r="J497" s="47">
        <f t="shared" si="68"/>
        <v>-1053825</v>
      </c>
      <c r="K497" s="47">
        <f t="shared" si="69"/>
        <v>-42593</v>
      </c>
      <c r="L497" s="30">
        <f t="shared" si="70"/>
        <v>0</v>
      </c>
      <c r="M497" s="30">
        <f t="shared" si="71"/>
        <v>0</v>
      </c>
    </row>
    <row r="498" spans="1:13" x14ac:dyDescent="0.3">
      <c r="A498" s="51">
        <v>495</v>
      </c>
      <c r="F498" s="29">
        <f t="shared" si="64"/>
        <v>0</v>
      </c>
      <c r="G498" s="29">
        <f t="shared" si="65"/>
        <v>-2113650</v>
      </c>
      <c r="H498" s="65">
        <f t="shared" si="66"/>
        <v>-1484753.5211267604</v>
      </c>
      <c r="I498" s="65">
        <f t="shared" si="67"/>
        <v>-1688220</v>
      </c>
      <c r="J498" s="47">
        <f t="shared" si="68"/>
        <v>-1053825</v>
      </c>
      <c r="K498" s="47">
        <f t="shared" si="69"/>
        <v>-42593</v>
      </c>
      <c r="L498" s="30">
        <f t="shared" si="70"/>
        <v>0</v>
      </c>
      <c r="M498" s="30">
        <f t="shared" si="71"/>
        <v>0</v>
      </c>
    </row>
    <row r="499" spans="1:13" x14ac:dyDescent="0.3">
      <c r="A499" s="51">
        <v>496</v>
      </c>
      <c r="F499" s="29">
        <f t="shared" si="64"/>
        <v>0</v>
      </c>
      <c r="G499" s="29">
        <f t="shared" si="65"/>
        <v>-2113650</v>
      </c>
      <c r="H499" s="65">
        <f t="shared" si="66"/>
        <v>-1484753.5211267604</v>
      </c>
      <c r="I499" s="65">
        <f t="shared" si="67"/>
        <v>-1688220</v>
      </c>
      <c r="J499" s="47">
        <f t="shared" si="68"/>
        <v>-1053825</v>
      </c>
      <c r="K499" s="47">
        <f t="shared" si="69"/>
        <v>-42593</v>
      </c>
      <c r="L499" s="30">
        <f t="shared" si="70"/>
        <v>0</v>
      </c>
      <c r="M499" s="30">
        <f t="shared" si="71"/>
        <v>0</v>
      </c>
    </row>
    <row r="500" spans="1:13" x14ac:dyDescent="0.3">
      <c r="A500" s="51">
        <v>497</v>
      </c>
      <c r="F500" s="29">
        <f t="shared" si="64"/>
        <v>0</v>
      </c>
      <c r="G500" s="29">
        <f t="shared" si="65"/>
        <v>-2113650</v>
      </c>
      <c r="H500" s="65">
        <f t="shared" si="66"/>
        <v>-1484753.5211267604</v>
      </c>
      <c r="I500" s="65">
        <f t="shared" si="67"/>
        <v>-1688220</v>
      </c>
      <c r="J500" s="47">
        <f t="shared" si="68"/>
        <v>-1053825</v>
      </c>
      <c r="K500" s="47">
        <f t="shared" si="69"/>
        <v>-42593</v>
      </c>
      <c r="L500" s="30">
        <f t="shared" si="70"/>
        <v>0</v>
      </c>
      <c r="M500" s="30">
        <f t="shared" si="71"/>
        <v>0</v>
      </c>
    </row>
    <row r="501" spans="1:13" x14ac:dyDescent="0.3">
      <c r="A501" s="51">
        <v>498</v>
      </c>
      <c r="F501" s="29">
        <f t="shared" si="64"/>
        <v>0</v>
      </c>
      <c r="G501" s="29">
        <f t="shared" si="65"/>
        <v>-2113650</v>
      </c>
      <c r="H501" s="65">
        <f t="shared" si="66"/>
        <v>-1484753.5211267604</v>
      </c>
      <c r="I501" s="65">
        <f t="shared" si="67"/>
        <v>-1688220</v>
      </c>
      <c r="J501" s="47">
        <f t="shared" si="68"/>
        <v>-1053825</v>
      </c>
      <c r="K501" s="47">
        <f t="shared" si="69"/>
        <v>-42593</v>
      </c>
      <c r="L501" s="30">
        <f t="shared" si="70"/>
        <v>0</v>
      </c>
      <c r="M501" s="30">
        <f t="shared" si="71"/>
        <v>0</v>
      </c>
    </row>
    <row r="502" spans="1:13" x14ac:dyDescent="0.3">
      <c r="A502" s="51">
        <v>499</v>
      </c>
      <c r="F502" s="29">
        <f t="shared" si="64"/>
        <v>0</v>
      </c>
      <c r="G502" s="29">
        <f t="shared" si="65"/>
        <v>-2113650</v>
      </c>
      <c r="H502" s="65">
        <f t="shared" si="66"/>
        <v>-1484753.5211267604</v>
      </c>
      <c r="I502" s="65">
        <f t="shared" si="67"/>
        <v>-1688220</v>
      </c>
      <c r="J502" s="47">
        <f t="shared" si="68"/>
        <v>-1053825</v>
      </c>
      <c r="K502" s="47">
        <f t="shared" si="69"/>
        <v>-42593</v>
      </c>
      <c r="L502" s="30">
        <f t="shared" si="70"/>
        <v>0</v>
      </c>
      <c r="M502" s="30">
        <f t="shared" si="71"/>
        <v>0</v>
      </c>
    </row>
    <row r="503" spans="1:13" x14ac:dyDescent="0.3">
      <c r="A503" s="51">
        <v>500</v>
      </c>
      <c r="F503" s="29">
        <f t="shared" si="64"/>
        <v>0</v>
      </c>
      <c r="G503" s="29">
        <f t="shared" si="65"/>
        <v>-2113650</v>
      </c>
      <c r="H503" s="65">
        <f t="shared" si="66"/>
        <v>-1484753.5211267604</v>
      </c>
      <c r="I503" s="65">
        <f t="shared" si="67"/>
        <v>-1688220</v>
      </c>
      <c r="J503" s="47">
        <f t="shared" si="68"/>
        <v>-1053825</v>
      </c>
      <c r="K503" s="47">
        <f t="shared" si="69"/>
        <v>-42593</v>
      </c>
      <c r="L503" s="30">
        <f t="shared" si="70"/>
        <v>0</v>
      </c>
      <c r="M503" s="30">
        <f t="shared" si="71"/>
        <v>0</v>
      </c>
    </row>
    <row r="504" spans="1:13" x14ac:dyDescent="0.3">
      <c r="A504" s="51">
        <v>501</v>
      </c>
      <c r="F504" s="29">
        <f t="shared" si="64"/>
        <v>0</v>
      </c>
      <c r="G504" s="29">
        <f t="shared" si="65"/>
        <v>-2113650</v>
      </c>
      <c r="H504" s="65">
        <f t="shared" si="66"/>
        <v>-1484753.5211267604</v>
      </c>
      <c r="I504" s="65">
        <f t="shared" si="67"/>
        <v>-1688220</v>
      </c>
      <c r="J504" s="47">
        <f t="shared" si="68"/>
        <v>-1053825</v>
      </c>
      <c r="K504" s="47">
        <f t="shared" si="69"/>
        <v>-42593</v>
      </c>
      <c r="L504" s="30">
        <f t="shared" si="70"/>
        <v>0</v>
      </c>
      <c r="M504" s="30">
        <f t="shared" si="71"/>
        <v>0</v>
      </c>
    </row>
    <row r="505" spans="1:13" x14ac:dyDescent="0.3">
      <c r="A505" s="51">
        <v>502</v>
      </c>
      <c r="F505" s="29">
        <f t="shared" si="64"/>
        <v>0</v>
      </c>
      <c r="G505" s="29">
        <f t="shared" si="65"/>
        <v>-2113650</v>
      </c>
      <c r="H505" s="65">
        <f t="shared" si="66"/>
        <v>-1484753.5211267604</v>
      </c>
      <c r="I505" s="65">
        <f t="shared" si="67"/>
        <v>-1688220</v>
      </c>
      <c r="J505" s="47">
        <f t="shared" si="68"/>
        <v>-1053825</v>
      </c>
      <c r="K505" s="47">
        <f t="shared" si="69"/>
        <v>-42593</v>
      </c>
      <c r="L505" s="30">
        <f t="shared" si="70"/>
        <v>0</v>
      </c>
      <c r="M505" s="30">
        <f t="shared" si="71"/>
        <v>0</v>
      </c>
    </row>
    <row r="506" spans="1:13" x14ac:dyDescent="0.3">
      <c r="A506" s="51">
        <v>503</v>
      </c>
      <c r="F506" s="29">
        <f t="shared" si="64"/>
        <v>0</v>
      </c>
      <c r="G506" s="29">
        <f t="shared" si="65"/>
        <v>-2113650</v>
      </c>
      <c r="H506" s="65">
        <f t="shared" si="66"/>
        <v>-1484753.5211267604</v>
      </c>
      <c r="I506" s="65">
        <f t="shared" si="67"/>
        <v>-1688220</v>
      </c>
      <c r="J506" s="47">
        <f t="shared" si="68"/>
        <v>-1053825</v>
      </c>
      <c r="K506" s="47">
        <f t="shared" si="69"/>
        <v>-42593</v>
      </c>
      <c r="L506" s="30">
        <f t="shared" si="70"/>
        <v>0</v>
      </c>
      <c r="M506" s="30">
        <f t="shared" si="71"/>
        <v>0</v>
      </c>
    </row>
    <row r="507" spans="1:13" x14ac:dyDescent="0.3">
      <c r="A507" s="51">
        <v>504</v>
      </c>
      <c r="F507" s="29">
        <f t="shared" si="64"/>
        <v>0</v>
      </c>
      <c r="G507" s="29">
        <f t="shared" si="65"/>
        <v>-2113650</v>
      </c>
      <c r="H507" s="65">
        <f t="shared" si="66"/>
        <v>-1484753.5211267604</v>
      </c>
      <c r="I507" s="65">
        <f t="shared" si="67"/>
        <v>-1688220</v>
      </c>
      <c r="J507" s="47">
        <f t="shared" si="68"/>
        <v>-1053825</v>
      </c>
      <c r="K507" s="47">
        <f t="shared" si="69"/>
        <v>-42593</v>
      </c>
      <c r="L507" s="30">
        <f t="shared" si="70"/>
        <v>0</v>
      </c>
      <c r="M507" s="30">
        <f t="shared" si="71"/>
        <v>0</v>
      </c>
    </row>
    <row r="508" spans="1:13" x14ac:dyDescent="0.3">
      <c r="A508" s="51">
        <v>505</v>
      </c>
      <c r="F508" s="29">
        <f t="shared" si="64"/>
        <v>0</v>
      </c>
      <c r="G508" s="29">
        <f t="shared" si="65"/>
        <v>-2113650</v>
      </c>
      <c r="H508" s="65">
        <f t="shared" si="66"/>
        <v>-1484753.5211267604</v>
      </c>
      <c r="I508" s="65">
        <f t="shared" si="67"/>
        <v>-1688220</v>
      </c>
      <c r="J508" s="47">
        <f t="shared" si="68"/>
        <v>-1053825</v>
      </c>
      <c r="K508" s="47">
        <f t="shared" si="69"/>
        <v>-42593</v>
      </c>
      <c r="L508" s="30">
        <f t="shared" si="70"/>
        <v>0</v>
      </c>
      <c r="M508" s="30">
        <f t="shared" si="71"/>
        <v>0</v>
      </c>
    </row>
    <row r="509" spans="1:13" x14ac:dyDescent="0.3">
      <c r="A509" s="51">
        <v>506</v>
      </c>
      <c r="F509" s="29">
        <f t="shared" si="64"/>
        <v>0</v>
      </c>
      <c r="G509" s="29">
        <f t="shared" si="65"/>
        <v>-2113650</v>
      </c>
      <c r="H509" s="65">
        <f t="shared" si="66"/>
        <v>-1484753.5211267604</v>
      </c>
      <c r="I509" s="65">
        <f t="shared" si="67"/>
        <v>-1688220</v>
      </c>
      <c r="J509" s="47">
        <f t="shared" si="68"/>
        <v>-1053825</v>
      </c>
      <c r="K509" s="47">
        <f t="shared" si="69"/>
        <v>-42593</v>
      </c>
      <c r="L509" s="30">
        <f t="shared" si="70"/>
        <v>0</v>
      </c>
      <c r="M509" s="30">
        <f t="shared" si="71"/>
        <v>0</v>
      </c>
    </row>
    <row r="510" spans="1:13" x14ac:dyDescent="0.3">
      <c r="A510" s="51">
        <v>507</v>
      </c>
      <c r="F510" s="29">
        <f t="shared" si="64"/>
        <v>0</v>
      </c>
      <c r="G510" s="29">
        <f t="shared" si="65"/>
        <v>-2113650</v>
      </c>
      <c r="H510" s="65">
        <f t="shared" si="66"/>
        <v>-1484753.5211267604</v>
      </c>
      <c r="I510" s="65">
        <f t="shared" si="67"/>
        <v>-1688220</v>
      </c>
      <c r="J510" s="47">
        <f t="shared" si="68"/>
        <v>-1053825</v>
      </c>
      <c r="K510" s="47">
        <f t="shared" si="69"/>
        <v>-42593</v>
      </c>
      <c r="L510" s="30">
        <f t="shared" si="70"/>
        <v>0</v>
      </c>
      <c r="M510" s="30">
        <f t="shared" si="71"/>
        <v>0</v>
      </c>
    </row>
    <row r="511" spans="1:13" x14ac:dyDescent="0.3">
      <c r="A511" s="51">
        <v>508</v>
      </c>
      <c r="F511" s="29">
        <f t="shared" si="64"/>
        <v>0</v>
      </c>
      <c r="G511" s="29">
        <f t="shared" si="65"/>
        <v>-2113650</v>
      </c>
      <c r="H511" s="65">
        <f t="shared" si="66"/>
        <v>-1484753.5211267604</v>
      </c>
      <c r="I511" s="65">
        <f t="shared" si="67"/>
        <v>-1688220</v>
      </c>
      <c r="J511" s="47">
        <f t="shared" si="68"/>
        <v>-1053825</v>
      </c>
      <c r="K511" s="47">
        <f t="shared" si="69"/>
        <v>-42593</v>
      </c>
      <c r="L511" s="30">
        <f t="shared" si="70"/>
        <v>0</v>
      </c>
      <c r="M511" s="30">
        <f t="shared" si="71"/>
        <v>0</v>
      </c>
    </row>
    <row r="512" spans="1:13" x14ac:dyDescent="0.3">
      <c r="A512" s="51">
        <v>509</v>
      </c>
      <c r="F512" s="29">
        <f t="shared" si="64"/>
        <v>0</v>
      </c>
      <c r="G512" s="29">
        <f t="shared" si="65"/>
        <v>-2113650</v>
      </c>
      <c r="H512" s="65">
        <f t="shared" si="66"/>
        <v>-1484753.5211267604</v>
      </c>
      <c r="I512" s="65">
        <f t="shared" si="67"/>
        <v>-1688220</v>
      </c>
      <c r="J512" s="47">
        <f t="shared" si="68"/>
        <v>-1053825</v>
      </c>
      <c r="K512" s="47">
        <f t="shared" si="69"/>
        <v>-42593</v>
      </c>
      <c r="L512" s="30">
        <f t="shared" si="70"/>
        <v>0</v>
      </c>
      <c r="M512" s="30">
        <f t="shared" si="71"/>
        <v>0</v>
      </c>
    </row>
    <row r="513" spans="1:13" x14ac:dyDescent="0.3">
      <c r="A513" s="51">
        <v>510</v>
      </c>
      <c r="F513" s="29">
        <f t="shared" si="64"/>
        <v>0</v>
      </c>
      <c r="G513" s="29">
        <f t="shared" si="65"/>
        <v>-2113650</v>
      </c>
      <c r="H513" s="65">
        <f t="shared" si="66"/>
        <v>-1484753.5211267604</v>
      </c>
      <c r="I513" s="65">
        <f t="shared" si="67"/>
        <v>-1688220</v>
      </c>
      <c r="J513" s="47">
        <f t="shared" si="68"/>
        <v>-1053825</v>
      </c>
      <c r="K513" s="47">
        <f t="shared" si="69"/>
        <v>-42593</v>
      </c>
      <c r="L513" s="30">
        <f t="shared" si="70"/>
        <v>0</v>
      </c>
      <c r="M513" s="30">
        <f t="shared" si="71"/>
        <v>0</v>
      </c>
    </row>
    <row r="514" spans="1:13" x14ac:dyDescent="0.3">
      <c r="A514" s="51">
        <v>511</v>
      </c>
      <c r="F514" s="29">
        <f t="shared" si="64"/>
        <v>0</v>
      </c>
      <c r="G514" s="29">
        <f t="shared" si="65"/>
        <v>-2113650</v>
      </c>
      <c r="H514" s="65">
        <f t="shared" si="66"/>
        <v>-1484753.5211267604</v>
      </c>
      <c r="I514" s="65">
        <f t="shared" si="67"/>
        <v>-1688220</v>
      </c>
      <c r="J514" s="47">
        <f t="shared" si="68"/>
        <v>-1053825</v>
      </c>
      <c r="K514" s="47">
        <f t="shared" si="69"/>
        <v>-42593</v>
      </c>
      <c r="L514" s="30">
        <f t="shared" si="70"/>
        <v>0</v>
      </c>
      <c r="M514" s="30">
        <f t="shared" si="71"/>
        <v>0</v>
      </c>
    </row>
    <row r="515" spans="1:13" x14ac:dyDescent="0.3">
      <c r="A515" s="51">
        <v>512</v>
      </c>
      <c r="F515" s="29">
        <f t="shared" si="64"/>
        <v>0</v>
      </c>
      <c r="G515" s="29">
        <f t="shared" si="65"/>
        <v>-2113650</v>
      </c>
      <c r="H515" s="65">
        <f t="shared" si="66"/>
        <v>-1484753.5211267604</v>
      </c>
      <c r="I515" s="65">
        <f t="shared" si="67"/>
        <v>-1688220</v>
      </c>
      <c r="J515" s="47">
        <f t="shared" si="68"/>
        <v>-1053825</v>
      </c>
      <c r="K515" s="47">
        <f t="shared" si="69"/>
        <v>-42593</v>
      </c>
      <c r="L515" s="30">
        <f t="shared" si="70"/>
        <v>0</v>
      </c>
      <c r="M515" s="30">
        <f t="shared" si="71"/>
        <v>0</v>
      </c>
    </row>
    <row r="516" spans="1:13" x14ac:dyDescent="0.3">
      <c r="A516" s="51">
        <v>513</v>
      </c>
      <c r="F516" s="29">
        <f t="shared" si="64"/>
        <v>0</v>
      </c>
      <c r="G516" s="29">
        <f t="shared" si="65"/>
        <v>-2113650</v>
      </c>
      <c r="H516" s="65">
        <f t="shared" si="66"/>
        <v>-1484753.5211267604</v>
      </c>
      <c r="I516" s="65">
        <f t="shared" si="67"/>
        <v>-1688220</v>
      </c>
      <c r="J516" s="47">
        <f t="shared" si="68"/>
        <v>-1053825</v>
      </c>
      <c r="K516" s="47">
        <f t="shared" si="69"/>
        <v>-42593</v>
      </c>
      <c r="L516" s="30">
        <f t="shared" si="70"/>
        <v>0</v>
      </c>
      <c r="M516" s="30">
        <f t="shared" si="71"/>
        <v>0</v>
      </c>
    </row>
    <row r="517" spans="1:13" x14ac:dyDescent="0.3">
      <c r="A517" s="51">
        <v>514</v>
      </c>
      <c r="F517" s="29">
        <f t="shared" si="64"/>
        <v>0</v>
      </c>
      <c r="G517" s="29">
        <f t="shared" si="65"/>
        <v>-2113650</v>
      </c>
      <c r="H517" s="65">
        <f t="shared" si="66"/>
        <v>-1484753.5211267604</v>
      </c>
      <c r="I517" s="65">
        <f t="shared" si="67"/>
        <v>-1688220</v>
      </c>
      <c r="J517" s="47">
        <f t="shared" si="68"/>
        <v>-1053825</v>
      </c>
      <c r="K517" s="47">
        <f t="shared" si="69"/>
        <v>-42593</v>
      </c>
      <c r="L517" s="30">
        <f t="shared" si="70"/>
        <v>0</v>
      </c>
      <c r="M517" s="30">
        <f t="shared" si="71"/>
        <v>0</v>
      </c>
    </row>
    <row r="518" spans="1:13" x14ac:dyDescent="0.3">
      <c r="A518" s="51">
        <v>515</v>
      </c>
      <c r="F518" s="29">
        <f t="shared" si="64"/>
        <v>0</v>
      </c>
      <c r="G518" s="29">
        <f t="shared" si="65"/>
        <v>-2113650</v>
      </c>
      <c r="H518" s="65">
        <f t="shared" si="66"/>
        <v>-1484753.5211267604</v>
      </c>
      <c r="I518" s="65">
        <f t="shared" si="67"/>
        <v>-1688220</v>
      </c>
      <c r="J518" s="47">
        <f t="shared" si="68"/>
        <v>-1053825</v>
      </c>
      <c r="K518" s="47">
        <f t="shared" si="69"/>
        <v>-42593</v>
      </c>
      <c r="L518" s="30">
        <f t="shared" si="70"/>
        <v>0</v>
      </c>
      <c r="M518" s="30">
        <f t="shared" si="71"/>
        <v>0</v>
      </c>
    </row>
    <row r="519" spans="1:13" x14ac:dyDescent="0.3">
      <c r="A519" s="51">
        <v>516</v>
      </c>
      <c r="F519" s="29">
        <f t="shared" si="64"/>
        <v>0</v>
      </c>
      <c r="G519" s="29">
        <f t="shared" si="65"/>
        <v>-2113650</v>
      </c>
      <c r="H519" s="65">
        <f t="shared" si="66"/>
        <v>-1484753.5211267604</v>
      </c>
      <c r="I519" s="65">
        <f t="shared" si="67"/>
        <v>-1688220</v>
      </c>
      <c r="J519" s="47">
        <f t="shared" si="68"/>
        <v>-1053825</v>
      </c>
      <c r="K519" s="47">
        <f t="shared" si="69"/>
        <v>-42593</v>
      </c>
      <c r="L519" s="30">
        <f t="shared" si="70"/>
        <v>0</v>
      </c>
      <c r="M519" s="30">
        <f t="shared" si="71"/>
        <v>0</v>
      </c>
    </row>
    <row r="520" spans="1:13" x14ac:dyDescent="0.3">
      <c r="A520" s="51">
        <v>517</v>
      </c>
      <c r="F520" s="29">
        <f t="shared" si="64"/>
        <v>0</v>
      </c>
      <c r="G520" s="29">
        <f t="shared" si="65"/>
        <v>-2113650</v>
      </c>
      <c r="H520" s="65">
        <f t="shared" si="66"/>
        <v>-1484753.5211267604</v>
      </c>
      <c r="I520" s="65">
        <f t="shared" si="67"/>
        <v>-1688220</v>
      </c>
      <c r="J520" s="47">
        <f t="shared" si="68"/>
        <v>-1053825</v>
      </c>
      <c r="K520" s="47">
        <f t="shared" si="69"/>
        <v>-42593</v>
      </c>
      <c r="L520" s="30">
        <f t="shared" si="70"/>
        <v>0</v>
      </c>
      <c r="M520" s="30">
        <f t="shared" si="71"/>
        <v>0</v>
      </c>
    </row>
    <row r="521" spans="1:13" x14ac:dyDescent="0.3">
      <c r="A521" s="51">
        <v>518</v>
      </c>
      <c r="F521" s="29">
        <f t="shared" ref="F521:F527" si="72">-D521</f>
        <v>0</v>
      </c>
      <c r="G521" s="29">
        <f t="shared" ref="G521:G527" si="73">K521*$R$9+$R$10</f>
        <v>-2113650</v>
      </c>
      <c r="H521" s="65">
        <f t="shared" ref="H521:H527" si="74">K521*$Q$9+$Q$10</f>
        <v>-1484753.5211267604</v>
      </c>
      <c r="I521" s="65">
        <f t="shared" ref="I521:I527" si="75">K521*$S$9+$S$10</f>
        <v>-1688220</v>
      </c>
      <c r="J521" s="47">
        <f t="shared" ref="J521:J527" si="76">K521*$T$9+$T$10</f>
        <v>-1053825</v>
      </c>
      <c r="K521" s="47">
        <f t="shared" ref="K521:K527" si="77">B521-$Q$11</f>
        <v>-42593</v>
      </c>
      <c r="L521" s="30">
        <f t="shared" ref="L521:L527" si="78">IF(K522=0,0,G522-G521)</f>
        <v>0</v>
      </c>
      <c r="M521" s="30">
        <f t="shared" ref="M521:M527" si="79">IF(K522=0,0,H522-H521)</f>
        <v>0</v>
      </c>
    </row>
    <row r="522" spans="1:13" x14ac:dyDescent="0.3">
      <c r="A522" s="51">
        <v>519</v>
      </c>
      <c r="F522" s="29">
        <f t="shared" si="72"/>
        <v>0</v>
      </c>
      <c r="G522" s="29">
        <f t="shared" si="73"/>
        <v>-2113650</v>
      </c>
      <c r="H522" s="65">
        <f t="shared" si="74"/>
        <v>-1484753.5211267604</v>
      </c>
      <c r="I522" s="65">
        <f t="shared" si="75"/>
        <v>-1688220</v>
      </c>
      <c r="J522" s="47">
        <f t="shared" si="76"/>
        <v>-1053825</v>
      </c>
      <c r="K522" s="47">
        <f t="shared" si="77"/>
        <v>-42593</v>
      </c>
      <c r="L522" s="30">
        <f t="shared" si="78"/>
        <v>0</v>
      </c>
      <c r="M522" s="30">
        <f t="shared" si="79"/>
        <v>0</v>
      </c>
    </row>
    <row r="523" spans="1:13" x14ac:dyDescent="0.3">
      <c r="A523" s="51">
        <v>520</v>
      </c>
      <c r="F523" s="29">
        <f t="shared" si="72"/>
        <v>0</v>
      </c>
      <c r="G523" s="29">
        <f t="shared" si="73"/>
        <v>-2113650</v>
      </c>
      <c r="H523" s="65">
        <f t="shared" si="74"/>
        <v>-1484753.5211267604</v>
      </c>
      <c r="I523" s="65">
        <f t="shared" si="75"/>
        <v>-1688220</v>
      </c>
      <c r="J523" s="47">
        <f t="shared" si="76"/>
        <v>-1053825</v>
      </c>
      <c r="K523" s="47">
        <f t="shared" si="77"/>
        <v>-42593</v>
      </c>
      <c r="L523" s="30">
        <f t="shared" si="78"/>
        <v>0</v>
      </c>
      <c r="M523" s="30">
        <f t="shared" si="79"/>
        <v>0</v>
      </c>
    </row>
    <row r="524" spans="1:13" x14ac:dyDescent="0.3">
      <c r="A524" s="51">
        <v>521</v>
      </c>
      <c r="F524" s="29">
        <f t="shared" si="72"/>
        <v>0</v>
      </c>
      <c r="G524" s="29">
        <f t="shared" si="73"/>
        <v>-2113650</v>
      </c>
      <c r="H524" s="65">
        <f t="shared" si="74"/>
        <v>-1484753.5211267604</v>
      </c>
      <c r="I524" s="65">
        <f t="shared" si="75"/>
        <v>-1688220</v>
      </c>
      <c r="J524" s="47">
        <f t="shared" si="76"/>
        <v>-1053825</v>
      </c>
      <c r="K524" s="47">
        <f t="shared" si="77"/>
        <v>-42593</v>
      </c>
      <c r="L524" s="30">
        <f t="shared" si="78"/>
        <v>0</v>
      </c>
      <c r="M524" s="30">
        <f t="shared" si="79"/>
        <v>0</v>
      </c>
    </row>
    <row r="525" spans="1:13" x14ac:dyDescent="0.3">
      <c r="A525" s="51">
        <v>522</v>
      </c>
      <c r="F525" s="29">
        <f t="shared" si="72"/>
        <v>0</v>
      </c>
      <c r="G525" s="29">
        <f t="shared" si="73"/>
        <v>-2113650</v>
      </c>
      <c r="H525" s="65">
        <f t="shared" si="74"/>
        <v>-1484753.5211267604</v>
      </c>
      <c r="I525" s="65">
        <f t="shared" si="75"/>
        <v>-1688220</v>
      </c>
      <c r="J525" s="47">
        <f t="shared" si="76"/>
        <v>-1053825</v>
      </c>
      <c r="K525" s="47">
        <f t="shared" si="77"/>
        <v>-42593</v>
      </c>
      <c r="L525" s="30">
        <f t="shared" si="78"/>
        <v>0</v>
      </c>
      <c r="M525" s="30">
        <f t="shared" si="79"/>
        <v>0</v>
      </c>
    </row>
    <row r="526" spans="1:13" x14ac:dyDescent="0.3">
      <c r="A526" s="51">
        <v>523</v>
      </c>
      <c r="F526" s="29">
        <f t="shared" si="72"/>
        <v>0</v>
      </c>
      <c r="G526" s="29">
        <f t="shared" si="73"/>
        <v>-2113650</v>
      </c>
      <c r="H526" s="65">
        <f t="shared" si="74"/>
        <v>-1484753.5211267604</v>
      </c>
      <c r="I526" s="65">
        <f t="shared" si="75"/>
        <v>-1688220</v>
      </c>
      <c r="J526" s="47">
        <f t="shared" si="76"/>
        <v>-1053825</v>
      </c>
      <c r="K526" s="47">
        <f t="shared" si="77"/>
        <v>-42593</v>
      </c>
      <c r="L526" s="30">
        <f t="shared" si="78"/>
        <v>0</v>
      </c>
      <c r="M526" s="30">
        <f t="shared" si="79"/>
        <v>0</v>
      </c>
    </row>
    <row r="527" spans="1:13" x14ac:dyDescent="0.3">
      <c r="A527" s="51">
        <v>524</v>
      </c>
      <c r="F527" s="29">
        <f t="shared" si="72"/>
        <v>0</v>
      </c>
      <c r="G527" s="29">
        <f t="shared" si="73"/>
        <v>-2113650</v>
      </c>
      <c r="H527" s="65">
        <f t="shared" si="74"/>
        <v>-1484753.5211267604</v>
      </c>
      <c r="I527" s="65">
        <f t="shared" si="75"/>
        <v>-1688220</v>
      </c>
      <c r="J527" s="47">
        <f t="shared" si="76"/>
        <v>-1053825</v>
      </c>
      <c r="K527" s="47">
        <f t="shared" si="77"/>
        <v>-42593</v>
      </c>
      <c r="L527" s="30">
        <f t="shared" si="78"/>
        <v>0</v>
      </c>
      <c r="M527" s="30">
        <f t="shared" si="79"/>
        <v>0</v>
      </c>
    </row>
    <row r="528" spans="1:13" x14ac:dyDescent="0.3">
      <c r="A528" s="51">
        <v>525</v>
      </c>
      <c r="F528" s="29">
        <f t="shared" ref="F527:F560" si="80">-D528</f>
        <v>0</v>
      </c>
      <c r="G528" s="29">
        <f t="shared" ref="G527:G560" si="81">K528*$R$9+$R$10</f>
        <v>-2113650</v>
      </c>
      <c r="H528" s="65">
        <f t="shared" ref="H527:H560" si="82">K528*$Q$9+$Q$10</f>
        <v>-1484753.5211267604</v>
      </c>
      <c r="I528" s="65">
        <f t="shared" ref="I527:I560" si="83">K528*$S$9+$S$10</f>
        <v>-1688220</v>
      </c>
      <c r="J528" s="47">
        <f t="shared" ref="J527:J560" si="84">K528*$T$9+$T$10</f>
        <v>-1053825</v>
      </c>
      <c r="K528" s="47">
        <f t="shared" ref="K505:K560" si="85">B528-$Q$11</f>
        <v>-42593</v>
      </c>
      <c r="L528" s="30">
        <f t="shared" ref="L527:L558" si="86">IF(K529=0,0,G529-G528)</f>
        <v>0</v>
      </c>
      <c r="M528" s="30">
        <f t="shared" ref="M527:M558" si="87">IF(K529=0,0,H529-H528)</f>
        <v>0</v>
      </c>
    </row>
    <row r="529" spans="1:13" x14ac:dyDescent="0.3">
      <c r="A529" s="51">
        <v>526</v>
      </c>
      <c r="F529" s="29">
        <f t="shared" si="80"/>
        <v>0</v>
      </c>
      <c r="G529" s="29">
        <f t="shared" si="81"/>
        <v>-2113650</v>
      </c>
      <c r="H529" s="65">
        <f t="shared" si="82"/>
        <v>-1484753.5211267604</v>
      </c>
      <c r="I529" s="65">
        <f t="shared" si="83"/>
        <v>-1688220</v>
      </c>
      <c r="J529" s="47">
        <f t="shared" si="84"/>
        <v>-1053825</v>
      </c>
      <c r="K529" s="47">
        <f t="shared" si="85"/>
        <v>-42593</v>
      </c>
      <c r="L529" s="30">
        <f t="shared" si="86"/>
        <v>0</v>
      </c>
      <c r="M529" s="30">
        <f t="shared" si="87"/>
        <v>0</v>
      </c>
    </row>
    <row r="530" spans="1:13" x14ac:dyDescent="0.3">
      <c r="A530" s="51">
        <v>527</v>
      </c>
      <c r="F530" s="29">
        <f t="shared" si="80"/>
        <v>0</v>
      </c>
      <c r="G530" s="29">
        <f t="shared" si="81"/>
        <v>-2113650</v>
      </c>
      <c r="H530" s="65">
        <f t="shared" si="82"/>
        <v>-1484753.5211267604</v>
      </c>
      <c r="I530" s="65">
        <f t="shared" si="83"/>
        <v>-1688220</v>
      </c>
      <c r="J530" s="47">
        <f t="shared" si="84"/>
        <v>-1053825</v>
      </c>
      <c r="K530" s="47">
        <f t="shared" si="85"/>
        <v>-42593</v>
      </c>
      <c r="L530" s="30">
        <f t="shared" si="86"/>
        <v>0</v>
      </c>
      <c r="M530" s="30">
        <f t="shared" si="87"/>
        <v>0</v>
      </c>
    </row>
    <row r="531" spans="1:13" x14ac:dyDescent="0.3">
      <c r="A531" s="51">
        <v>528</v>
      </c>
      <c r="F531" s="29">
        <f t="shared" si="80"/>
        <v>0</v>
      </c>
      <c r="G531" s="29">
        <f t="shared" si="81"/>
        <v>-2113650</v>
      </c>
      <c r="H531" s="65">
        <f t="shared" si="82"/>
        <v>-1484753.5211267604</v>
      </c>
      <c r="I531" s="65">
        <f t="shared" si="83"/>
        <v>-1688220</v>
      </c>
      <c r="J531" s="47">
        <f t="shared" si="84"/>
        <v>-1053825</v>
      </c>
      <c r="K531" s="47">
        <f t="shared" si="85"/>
        <v>-42593</v>
      </c>
      <c r="L531" s="30">
        <f t="shared" si="86"/>
        <v>0</v>
      </c>
      <c r="M531" s="30">
        <f t="shared" si="87"/>
        <v>0</v>
      </c>
    </row>
    <row r="532" spans="1:13" x14ac:dyDescent="0.3">
      <c r="A532" s="51">
        <v>529</v>
      </c>
      <c r="F532" s="29">
        <f t="shared" si="80"/>
        <v>0</v>
      </c>
      <c r="G532" s="29">
        <f t="shared" si="81"/>
        <v>-2113650</v>
      </c>
      <c r="H532" s="65">
        <f t="shared" si="82"/>
        <v>-1484753.5211267604</v>
      </c>
      <c r="I532" s="65">
        <f t="shared" si="83"/>
        <v>-1688220</v>
      </c>
      <c r="J532" s="47">
        <f t="shared" si="84"/>
        <v>-1053825</v>
      </c>
      <c r="K532" s="47">
        <f t="shared" si="85"/>
        <v>-42593</v>
      </c>
      <c r="L532" s="30">
        <f t="shared" si="86"/>
        <v>0</v>
      </c>
      <c r="M532" s="30">
        <f t="shared" si="87"/>
        <v>0</v>
      </c>
    </row>
    <row r="533" spans="1:13" x14ac:dyDescent="0.3">
      <c r="A533" s="51">
        <v>530</v>
      </c>
      <c r="F533" s="29">
        <f t="shared" si="80"/>
        <v>0</v>
      </c>
      <c r="G533" s="29">
        <f t="shared" si="81"/>
        <v>-2113650</v>
      </c>
      <c r="H533" s="65">
        <f t="shared" si="82"/>
        <v>-1484753.5211267604</v>
      </c>
      <c r="I533" s="65">
        <f t="shared" si="83"/>
        <v>-1688220</v>
      </c>
      <c r="J533" s="47">
        <f t="shared" si="84"/>
        <v>-1053825</v>
      </c>
      <c r="K533" s="47">
        <f t="shared" si="85"/>
        <v>-42593</v>
      </c>
      <c r="L533" s="30">
        <f t="shared" si="86"/>
        <v>0</v>
      </c>
      <c r="M533" s="30">
        <f t="shared" si="87"/>
        <v>0</v>
      </c>
    </row>
    <row r="534" spans="1:13" x14ac:dyDescent="0.3">
      <c r="A534" s="51">
        <v>531</v>
      </c>
      <c r="F534" s="29">
        <f t="shared" si="80"/>
        <v>0</v>
      </c>
      <c r="G534" s="29">
        <f t="shared" si="81"/>
        <v>-2113650</v>
      </c>
      <c r="H534" s="65">
        <f t="shared" si="82"/>
        <v>-1484753.5211267604</v>
      </c>
      <c r="I534" s="65">
        <f t="shared" si="83"/>
        <v>-1688220</v>
      </c>
      <c r="J534" s="47">
        <f t="shared" si="84"/>
        <v>-1053825</v>
      </c>
      <c r="K534" s="47">
        <f t="shared" si="85"/>
        <v>-42593</v>
      </c>
      <c r="L534" s="30">
        <f t="shared" si="86"/>
        <v>0</v>
      </c>
      <c r="M534" s="30">
        <f t="shared" si="87"/>
        <v>0</v>
      </c>
    </row>
    <row r="535" spans="1:13" x14ac:dyDescent="0.3">
      <c r="A535" s="51">
        <v>532</v>
      </c>
      <c r="F535" s="29">
        <f t="shared" si="80"/>
        <v>0</v>
      </c>
      <c r="G535" s="29">
        <f t="shared" si="81"/>
        <v>-2113650</v>
      </c>
      <c r="H535" s="65">
        <f t="shared" si="82"/>
        <v>-1484753.5211267604</v>
      </c>
      <c r="I535" s="65">
        <f t="shared" si="83"/>
        <v>-1688220</v>
      </c>
      <c r="J535" s="47">
        <f t="shared" si="84"/>
        <v>-1053825</v>
      </c>
      <c r="K535" s="47">
        <f t="shared" si="85"/>
        <v>-42593</v>
      </c>
      <c r="L535" s="30">
        <f t="shared" si="86"/>
        <v>0</v>
      </c>
      <c r="M535" s="30">
        <f t="shared" si="87"/>
        <v>0</v>
      </c>
    </row>
    <row r="536" spans="1:13" x14ac:dyDescent="0.3">
      <c r="A536" s="51">
        <v>533</v>
      </c>
      <c r="F536" s="29">
        <f t="shared" si="80"/>
        <v>0</v>
      </c>
      <c r="G536" s="29">
        <f t="shared" si="81"/>
        <v>-2113650</v>
      </c>
      <c r="H536" s="65">
        <f t="shared" si="82"/>
        <v>-1484753.5211267604</v>
      </c>
      <c r="I536" s="65">
        <f t="shared" si="83"/>
        <v>-1688220</v>
      </c>
      <c r="J536" s="47">
        <f t="shared" si="84"/>
        <v>-1053825</v>
      </c>
      <c r="K536" s="47">
        <f t="shared" si="85"/>
        <v>-42593</v>
      </c>
      <c r="L536" s="30">
        <f t="shared" si="86"/>
        <v>0</v>
      </c>
      <c r="M536" s="30">
        <f t="shared" si="87"/>
        <v>0</v>
      </c>
    </row>
    <row r="537" spans="1:13" x14ac:dyDescent="0.3">
      <c r="A537" s="51">
        <v>534</v>
      </c>
      <c r="F537" s="29">
        <f t="shared" si="80"/>
        <v>0</v>
      </c>
      <c r="G537" s="29">
        <f t="shared" si="81"/>
        <v>-2113650</v>
      </c>
      <c r="H537" s="65">
        <f t="shared" si="82"/>
        <v>-1484753.5211267604</v>
      </c>
      <c r="I537" s="65">
        <f t="shared" si="83"/>
        <v>-1688220</v>
      </c>
      <c r="J537" s="47">
        <f t="shared" si="84"/>
        <v>-1053825</v>
      </c>
      <c r="K537" s="47">
        <f t="shared" si="85"/>
        <v>-42593</v>
      </c>
      <c r="L537" s="30">
        <f t="shared" si="86"/>
        <v>0</v>
      </c>
      <c r="M537" s="30">
        <f t="shared" si="87"/>
        <v>0</v>
      </c>
    </row>
    <row r="538" spans="1:13" x14ac:dyDescent="0.3">
      <c r="A538" s="51">
        <v>535</v>
      </c>
      <c r="F538" s="29">
        <f t="shared" si="80"/>
        <v>0</v>
      </c>
      <c r="G538" s="29">
        <f t="shared" si="81"/>
        <v>-2113650</v>
      </c>
      <c r="H538" s="65">
        <f t="shared" si="82"/>
        <v>-1484753.5211267604</v>
      </c>
      <c r="I538" s="65">
        <f t="shared" si="83"/>
        <v>-1688220</v>
      </c>
      <c r="J538" s="47">
        <f t="shared" si="84"/>
        <v>-1053825</v>
      </c>
      <c r="K538" s="47">
        <f t="shared" si="85"/>
        <v>-42593</v>
      </c>
      <c r="L538" s="30">
        <f t="shared" si="86"/>
        <v>0</v>
      </c>
      <c r="M538" s="30">
        <f t="shared" si="87"/>
        <v>0</v>
      </c>
    </row>
    <row r="539" spans="1:13" x14ac:dyDescent="0.3">
      <c r="A539" s="51">
        <v>536</v>
      </c>
      <c r="F539" s="29">
        <f t="shared" si="80"/>
        <v>0</v>
      </c>
      <c r="G539" s="29">
        <f t="shared" si="81"/>
        <v>-2113650</v>
      </c>
      <c r="H539" s="65">
        <f t="shared" si="82"/>
        <v>-1484753.5211267604</v>
      </c>
      <c r="I539" s="65">
        <f t="shared" si="83"/>
        <v>-1688220</v>
      </c>
      <c r="J539" s="47">
        <f t="shared" si="84"/>
        <v>-1053825</v>
      </c>
      <c r="K539" s="47">
        <f t="shared" si="85"/>
        <v>-42593</v>
      </c>
      <c r="L539" s="30">
        <f t="shared" si="86"/>
        <v>0</v>
      </c>
      <c r="M539" s="30">
        <f t="shared" si="87"/>
        <v>0</v>
      </c>
    </row>
    <row r="540" spans="1:13" x14ac:dyDescent="0.3">
      <c r="A540" s="51">
        <v>537</v>
      </c>
      <c r="F540" s="29">
        <f t="shared" si="80"/>
        <v>0</v>
      </c>
      <c r="G540" s="29">
        <f t="shared" si="81"/>
        <v>-2113650</v>
      </c>
      <c r="H540" s="65">
        <f t="shared" si="82"/>
        <v>-1484753.5211267604</v>
      </c>
      <c r="I540" s="65">
        <f t="shared" si="83"/>
        <v>-1688220</v>
      </c>
      <c r="J540" s="47">
        <f t="shared" si="84"/>
        <v>-1053825</v>
      </c>
      <c r="K540" s="47">
        <f t="shared" si="85"/>
        <v>-42593</v>
      </c>
      <c r="L540" s="30">
        <f t="shared" si="86"/>
        <v>0</v>
      </c>
      <c r="M540" s="30">
        <f t="shared" si="87"/>
        <v>0</v>
      </c>
    </row>
    <row r="541" spans="1:13" x14ac:dyDescent="0.3">
      <c r="A541" s="51">
        <v>538</v>
      </c>
      <c r="F541" s="29">
        <f t="shared" si="80"/>
        <v>0</v>
      </c>
      <c r="G541" s="29">
        <f t="shared" si="81"/>
        <v>-2113650</v>
      </c>
      <c r="H541" s="65">
        <f t="shared" si="82"/>
        <v>-1484753.5211267604</v>
      </c>
      <c r="I541" s="65">
        <f t="shared" si="83"/>
        <v>-1688220</v>
      </c>
      <c r="J541" s="47">
        <f t="shared" si="84"/>
        <v>-1053825</v>
      </c>
      <c r="K541" s="47">
        <f t="shared" si="85"/>
        <v>-42593</v>
      </c>
      <c r="L541" s="30">
        <f t="shared" si="86"/>
        <v>0</v>
      </c>
      <c r="M541" s="30">
        <f t="shared" si="87"/>
        <v>0</v>
      </c>
    </row>
    <row r="542" spans="1:13" x14ac:dyDescent="0.3">
      <c r="A542" s="51">
        <v>539</v>
      </c>
      <c r="F542" s="29">
        <f t="shared" si="80"/>
        <v>0</v>
      </c>
      <c r="G542" s="29">
        <f t="shared" si="81"/>
        <v>-2113650</v>
      </c>
      <c r="H542" s="65">
        <f t="shared" si="82"/>
        <v>-1484753.5211267604</v>
      </c>
      <c r="I542" s="65">
        <f t="shared" si="83"/>
        <v>-1688220</v>
      </c>
      <c r="J542" s="47">
        <f t="shared" si="84"/>
        <v>-1053825</v>
      </c>
      <c r="K542" s="47">
        <f t="shared" si="85"/>
        <v>-42593</v>
      </c>
      <c r="L542" s="30">
        <f t="shared" si="86"/>
        <v>0</v>
      </c>
      <c r="M542" s="30">
        <f t="shared" si="87"/>
        <v>0</v>
      </c>
    </row>
    <row r="543" spans="1:13" x14ac:dyDescent="0.3">
      <c r="A543" s="51">
        <v>540</v>
      </c>
      <c r="F543" s="29">
        <f t="shared" si="80"/>
        <v>0</v>
      </c>
      <c r="G543" s="29">
        <f t="shared" si="81"/>
        <v>-2113650</v>
      </c>
      <c r="H543" s="65">
        <f t="shared" si="82"/>
        <v>-1484753.5211267604</v>
      </c>
      <c r="I543" s="65">
        <f t="shared" si="83"/>
        <v>-1688220</v>
      </c>
      <c r="J543" s="47">
        <f t="shared" si="84"/>
        <v>-1053825</v>
      </c>
      <c r="K543" s="47">
        <f t="shared" si="85"/>
        <v>-42593</v>
      </c>
      <c r="L543" s="30">
        <f t="shared" si="86"/>
        <v>0</v>
      </c>
      <c r="M543" s="30">
        <f t="shared" si="87"/>
        <v>0</v>
      </c>
    </row>
    <row r="544" spans="1:13" x14ac:dyDescent="0.3">
      <c r="A544" s="51">
        <v>541</v>
      </c>
      <c r="F544" s="29">
        <f t="shared" si="80"/>
        <v>0</v>
      </c>
      <c r="G544" s="29">
        <f t="shared" si="81"/>
        <v>-2113650</v>
      </c>
      <c r="H544" s="65">
        <f t="shared" si="82"/>
        <v>-1484753.5211267604</v>
      </c>
      <c r="I544" s="65">
        <f t="shared" si="83"/>
        <v>-1688220</v>
      </c>
      <c r="J544" s="47">
        <f t="shared" si="84"/>
        <v>-1053825</v>
      </c>
      <c r="K544" s="47">
        <f t="shared" si="85"/>
        <v>-42593</v>
      </c>
      <c r="L544" s="30">
        <f t="shared" si="86"/>
        <v>0</v>
      </c>
      <c r="M544" s="30">
        <f t="shared" si="87"/>
        <v>0</v>
      </c>
    </row>
    <row r="545" spans="1:13" x14ac:dyDescent="0.3">
      <c r="A545" s="51">
        <v>542</v>
      </c>
      <c r="F545" s="29">
        <f t="shared" si="80"/>
        <v>0</v>
      </c>
      <c r="G545" s="29">
        <f t="shared" si="81"/>
        <v>-2113650</v>
      </c>
      <c r="H545" s="65">
        <f t="shared" si="82"/>
        <v>-1484753.5211267604</v>
      </c>
      <c r="I545" s="65">
        <f t="shared" si="83"/>
        <v>-1688220</v>
      </c>
      <c r="J545" s="47">
        <f t="shared" si="84"/>
        <v>-1053825</v>
      </c>
      <c r="K545" s="47">
        <f t="shared" si="85"/>
        <v>-42593</v>
      </c>
      <c r="L545" s="30">
        <f t="shared" si="86"/>
        <v>0</v>
      </c>
      <c r="M545" s="30">
        <f t="shared" si="87"/>
        <v>0</v>
      </c>
    </row>
    <row r="546" spans="1:13" x14ac:dyDescent="0.3">
      <c r="A546" s="51">
        <v>543</v>
      </c>
      <c r="F546" s="29">
        <f t="shared" si="80"/>
        <v>0</v>
      </c>
      <c r="G546" s="29">
        <f t="shared" si="81"/>
        <v>-2113650</v>
      </c>
      <c r="H546" s="65">
        <f t="shared" si="82"/>
        <v>-1484753.5211267604</v>
      </c>
      <c r="I546" s="65">
        <f t="shared" si="83"/>
        <v>-1688220</v>
      </c>
      <c r="J546" s="47">
        <f t="shared" si="84"/>
        <v>-1053825</v>
      </c>
      <c r="K546" s="47">
        <f t="shared" si="85"/>
        <v>-42593</v>
      </c>
      <c r="L546" s="30">
        <f t="shared" si="86"/>
        <v>0</v>
      </c>
      <c r="M546" s="30">
        <f t="shared" si="87"/>
        <v>0</v>
      </c>
    </row>
    <row r="547" spans="1:13" x14ac:dyDescent="0.3">
      <c r="A547" s="51">
        <v>544</v>
      </c>
      <c r="F547" s="29">
        <f t="shared" si="80"/>
        <v>0</v>
      </c>
      <c r="G547" s="29">
        <f t="shared" si="81"/>
        <v>-2113650</v>
      </c>
      <c r="H547" s="65">
        <f t="shared" si="82"/>
        <v>-1484753.5211267604</v>
      </c>
      <c r="I547" s="65">
        <f t="shared" si="83"/>
        <v>-1688220</v>
      </c>
      <c r="J547" s="47">
        <f t="shared" si="84"/>
        <v>-1053825</v>
      </c>
      <c r="K547" s="47">
        <f t="shared" si="85"/>
        <v>-42593</v>
      </c>
      <c r="L547" s="30">
        <f t="shared" si="86"/>
        <v>0</v>
      </c>
      <c r="M547" s="30">
        <f t="shared" si="87"/>
        <v>0</v>
      </c>
    </row>
    <row r="548" spans="1:13" x14ac:dyDescent="0.3">
      <c r="A548" s="51">
        <v>545</v>
      </c>
      <c r="F548" s="29">
        <f t="shared" si="80"/>
        <v>0</v>
      </c>
      <c r="G548" s="29">
        <f t="shared" si="81"/>
        <v>-2113650</v>
      </c>
      <c r="H548" s="65">
        <f t="shared" si="82"/>
        <v>-1484753.5211267604</v>
      </c>
      <c r="I548" s="65">
        <f t="shared" si="83"/>
        <v>-1688220</v>
      </c>
      <c r="J548" s="47">
        <f t="shared" si="84"/>
        <v>-1053825</v>
      </c>
      <c r="K548" s="47">
        <f t="shared" si="85"/>
        <v>-42593</v>
      </c>
      <c r="L548" s="30">
        <f t="shared" si="86"/>
        <v>0</v>
      </c>
      <c r="M548" s="30">
        <f t="shared" si="87"/>
        <v>0</v>
      </c>
    </row>
    <row r="549" spans="1:13" x14ac:dyDescent="0.3">
      <c r="A549" s="51">
        <v>546</v>
      </c>
      <c r="F549" s="29">
        <f t="shared" si="80"/>
        <v>0</v>
      </c>
      <c r="G549" s="29">
        <f t="shared" si="81"/>
        <v>-2113650</v>
      </c>
      <c r="H549" s="65">
        <f t="shared" si="82"/>
        <v>-1484753.5211267604</v>
      </c>
      <c r="I549" s="65">
        <f t="shared" si="83"/>
        <v>-1688220</v>
      </c>
      <c r="J549" s="47">
        <f t="shared" si="84"/>
        <v>-1053825</v>
      </c>
      <c r="K549" s="47">
        <f t="shared" si="85"/>
        <v>-42593</v>
      </c>
      <c r="L549" s="30">
        <f t="shared" si="86"/>
        <v>0</v>
      </c>
      <c r="M549" s="30">
        <f t="shared" si="87"/>
        <v>0</v>
      </c>
    </row>
    <row r="550" spans="1:13" x14ac:dyDescent="0.3">
      <c r="A550" s="51">
        <v>547</v>
      </c>
      <c r="F550" s="29">
        <f t="shared" si="80"/>
        <v>0</v>
      </c>
      <c r="G550" s="29">
        <f t="shared" si="81"/>
        <v>-2113650</v>
      </c>
      <c r="H550" s="65">
        <f t="shared" si="82"/>
        <v>-1484753.5211267604</v>
      </c>
      <c r="I550" s="65">
        <f t="shared" si="83"/>
        <v>-1688220</v>
      </c>
      <c r="J550" s="47">
        <f t="shared" si="84"/>
        <v>-1053825</v>
      </c>
      <c r="K550" s="47">
        <f t="shared" si="85"/>
        <v>-42593</v>
      </c>
      <c r="L550" s="30">
        <f t="shared" si="86"/>
        <v>0</v>
      </c>
      <c r="M550" s="30">
        <f t="shared" si="87"/>
        <v>0</v>
      </c>
    </row>
    <row r="551" spans="1:13" x14ac:dyDescent="0.3">
      <c r="A551" s="51">
        <v>548</v>
      </c>
      <c r="F551" s="29">
        <f t="shared" si="80"/>
        <v>0</v>
      </c>
      <c r="G551" s="29">
        <f t="shared" si="81"/>
        <v>-2113650</v>
      </c>
      <c r="H551" s="65">
        <f t="shared" si="82"/>
        <v>-1484753.5211267604</v>
      </c>
      <c r="I551" s="65">
        <f t="shared" si="83"/>
        <v>-1688220</v>
      </c>
      <c r="J551" s="47">
        <f t="shared" si="84"/>
        <v>-1053825</v>
      </c>
      <c r="K551" s="47">
        <f t="shared" si="85"/>
        <v>-42593</v>
      </c>
      <c r="L551" s="30">
        <f t="shared" si="86"/>
        <v>0</v>
      </c>
      <c r="M551" s="30">
        <f t="shared" si="87"/>
        <v>0</v>
      </c>
    </row>
    <row r="552" spans="1:13" x14ac:dyDescent="0.3">
      <c r="A552" s="51">
        <v>549</v>
      </c>
      <c r="F552" s="29">
        <f t="shared" si="80"/>
        <v>0</v>
      </c>
      <c r="G552" s="29">
        <f t="shared" si="81"/>
        <v>-2113650</v>
      </c>
      <c r="H552" s="65">
        <f t="shared" si="82"/>
        <v>-1484753.5211267604</v>
      </c>
      <c r="I552" s="65">
        <f t="shared" si="83"/>
        <v>-1688220</v>
      </c>
      <c r="J552" s="47">
        <f t="shared" si="84"/>
        <v>-1053825</v>
      </c>
      <c r="K552" s="47">
        <f t="shared" si="85"/>
        <v>-42593</v>
      </c>
      <c r="L552" s="30">
        <f t="shared" si="86"/>
        <v>0</v>
      </c>
      <c r="M552" s="30">
        <f t="shared" si="87"/>
        <v>0</v>
      </c>
    </row>
    <row r="553" spans="1:13" x14ac:dyDescent="0.3">
      <c r="A553" s="51">
        <v>550</v>
      </c>
      <c r="F553" s="29">
        <f t="shared" si="80"/>
        <v>0</v>
      </c>
      <c r="G553" s="29">
        <f t="shared" si="81"/>
        <v>-2113650</v>
      </c>
      <c r="H553" s="65">
        <f t="shared" si="82"/>
        <v>-1484753.5211267604</v>
      </c>
      <c r="I553" s="65">
        <f t="shared" si="83"/>
        <v>-1688220</v>
      </c>
      <c r="J553" s="47">
        <f t="shared" si="84"/>
        <v>-1053825</v>
      </c>
      <c r="K553" s="47">
        <f t="shared" si="85"/>
        <v>-42593</v>
      </c>
      <c r="L553" s="30">
        <f t="shared" si="86"/>
        <v>0</v>
      </c>
      <c r="M553" s="30">
        <f t="shared" si="87"/>
        <v>0</v>
      </c>
    </row>
    <row r="554" spans="1:13" x14ac:dyDescent="0.3">
      <c r="A554" s="51">
        <v>551</v>
      </c>
      <c r="F554" s="29">
        <f t="shared" si="80"/>
        <v>0</v>
      </c>
      <c r="G554" s="29">
        <f t="shared" si="81"/>
        <v>-2113650</v>
      </c>
      <c r="H554" s="65">
        <f t="shared" si="82"/>
        <v>-1484753.5211267604</v>
      </c>
      <c r="I554" s="65">
        <f t="shared" si="83"/>
        <v>-1688220</v>
      </c>
      <c r="J554" s="47">
        <f t="shared" si="84"/>
        <v>-1053825</v>
      </c>
      <c r="K554" s="47">
        <f t="shared" si="85"/>
        <v>-42593</v>
      </c>
      <c r="L554" s="30">
        <f t="shared" si="86"/>
        <v>0</v>
      </c>
      <c r="M554" s="30">
        <f t="shared" si="87"/>
        <v>0</v>
      </c>
    </row>
    <row r="555" spans="1:13" x14ac:dyDescent="0.3">
      <c r="A555" s="51">
        <v>552</v>
      </c>
      <c r="F555" s="29">
        <f t="shared" si="80"/>
        <v>0</v>
      </c>
      <c r="G555" s="29">
        <f t="shared" si="81"/>
        <v>-2113650</v>
      </c>
      <c r="H555" s="65">
        <f t="shared" si="82"/>
        <v>-1484753.5211267604</v>
      </c>
      <c r="I555" s="65">
        <f t="shared" si="83"/>
        <v>-1688220</v>
      </c>
      <c r="J555" s="47">
        <f t="shared" si="84"/>
        <v>-1053825</v>
      </c>
      <c r="K555" s="47">
        <f t="shared" si="85"/>
        <v>-42593</v>
      </c>
      <c r="L555" s="30">
        <f t="shared" si="86"/>
        <v>0</v>
      </c>
      <c r="M555" s="30">
        <f t="shared" si="87"/>
        <v>0</v>
      </c>
    </row>
    <row r="556" spans="1:13" x14ac:dyDescent="0.3">
      <c r="A556" s="51">
        <v>553</v>
      </c>
      <c r="F556" s="29">
        <f t="shared" si="80"/>
        <v>0</v>
      </c>
      <c r="G556" s="29">
        <f t="shared" si="81"/>
        <v>-2113650</v>
      </c>
      <c r="H556" s="65">
        <f t="shared" si="82"/>
        <v>-1484753.5211267604</v>
      </c>
      <c r="I556" s="65">
        <f t="shared" si="83"/>
        <v>-1688220</v>
      </c>
      <c r="J556" s="47">
        <f t="shared" si="84"/>
        <v>-1053825</v>
      </c>
      <c r="K556" s="47">
        <f t="shared" si="85"/>
        <v>-42593</v>
      </c>
      <c r="L556" s="30">
        <f t="shared" si="86"/>
        <v>0</v>
      </c>
      <c r="M556" s="30">
        <f t="shared" si="87"/>
        <v>0</v>
      </c>
    </row>
    <row r="557" spans="1:13" x14ac:dyDescent="0.3">
      <c r="A557" s="51">
        <v>554</v>
      </c>
      <c r="F557" s="29">
        <f t="shared" si="80"/>
        <v>0</v>
      </c>
      <c r="G557" s="29">
        <f t="shared" si="81"/>
        <v>-2113650</v>
      </c>
      <c r="H557" s="65">
        <f t="shared" si="82"/>
        <v>-1484753.5211267604</v>
      </c>
      <c r="I557" s="65">
        <f t="shared" si="83"/>
        <v>-1688220</v>
      </c>
      <c r="J557" s="47">
        <f t="shared" si="84"/>
        <v>-1053825</v>
      </c>
      <c r="K557" s="47">
        <f t="shared" si="85"/>
        <v>-42593</v>
      </c>
      <c r="L557" s="30">
        <f t="shared" si="86"/>
        <v>0</v>
      </c>
      <c r="M557" s="30">
        <f t="shared" si="87"/>
        <v>0</v>
      </c>
    </row>
    <row r="558" spans="1:13" x14ac:dyDescent="0.3">
      <c r="A558" s="51">
        <v>555</v>
      </c>
      <c r="F558" s="29">
        <f t="shared" si="80"/>
        <v>0</v>
      </c>
      <c r="G558" s="29">
        <f t="shared" si="81"/>
        <v>-2113650</v>
      </c>
      <c r="H558" s="65">
        <f t="shared" si="82"/>
        <v>-1484753.5211267604</v>
      </c>
      <c r="I558" s="65">
        <f t="shared" si="83"/>
        <v>-1688220</v>
      </c>
      <c r="J558" s="47">
        <f t="shared" si="84"/>
        <v>-1053825</v>
      </c>
      <c r="K558" s="47">
        <f t="shared" si="85"/>
        <v>-42593</v>
      </c>
      <c r="L558" s="30">
        <f t="shared" si="86"/>
        <v>0</v>
      </c>
      <c r="M558" s="30">
        <f t="shared" si="87"/>
        <v>0</v>
      </c>
    </row>
    <row r="559" spans="1:13" x14ac:dyDescent="0.3">
      <c r="A559" s="51">
        <v>556</v>
      </c>
      <c r="F559" s="29">
        <f t="shared" si="80"/>
        <v>0</v>
      </c>
      <c r="G559" s="29">
        <f t="shared" si="81"/>
        <v>-2113650</v>
      </c>
      <c r="H559" s="65">
        <f t="shared" si="82"/>
        <v>-1484753.5211267604</v>
      </c>
      <c r="I559" s="65">
        <f t="shared" si="83"/>
        <v>-1688220</v>
      </c>
      <c r="J559" s="47">
        <f t="shared" si="84"/>
        <v>-1053825</v>
      </c>
      <c r="K559" s="47">
        <f t="shared" si="85"/>
        <v>-42593</v>
      </c>
    </row>
    <row r="560" spans="1:13" x14ac:dyDescent="0.3">
      <c r="A560" s="51">
        <v>557</v>
      </c>
      <c r="F560" s="29">
        <f t="shared" si="80"/>
        <v>0</v>
      </c>
      <c r="G560" s="29">
        <f t="shared" si="81"/>
        <v>-2113650</v>
      </c>
      <c r="H560" s="65">
        <f t="shared" si="82"/>
        <v>-1484753.5211267604</v>
      </c>
      <c r="I560" s="65">
        <f t="shared" si="83"/>
        <v>-1688220</v>
      </c>
      <c r="J560" s="47">
        <f t="shared" si="84"/>
        <v>-1053825</v>
      </c>
      <c r="K560" s="47">
        <f t="shared" si="85"/>
        <v>-42593</v>
      </c>
    </row>
  </sheetData>
  <mergeCells count="2">
    <mergeCell ref="B1:C1"/>
    <mergeCell ref="D1:E1"/>
  </mergeCells>
  <conditionalFormatting sqref="E3:E26902">
    <cfRule type="cellIs" priority="16" stopIfTrue="1" operator="equal">
      <formula>0</formula>
    </cfRule>
    <cfRule type="cellIs" dxfId="19" priority="17" operator="greaterThan">
      <formula>G3</formula>
    </cfRule>
    <cfRule type="cellIs" dxfId="18" priority="18" operator="lessThan">
      <formula>H3</formula>
    </cfRule>
  </conditionalFormatting>
  <conditionalFormatting sqref="O1:T1">
    <cfRule type="expression" dxfId="17" priority="15">
      <formula>$O$1&lt;0</formula>
    </cfRule>
  </conditionalFormatting>
  <conditionalFormatting sqref="S3:T3">
    <cfRule type="expression" dxfId="16" priority="14">
      <formula>$O$3&lt;0</formula>
    </cfRule>
  </conditionalFormatting>
  <conditionalFormatting sqref="G1">
    <cfRule type="expression" dxfId="15" priority="10">
      <formula>$D$1&gt;$Q$8</formula>
    </cfRule>
    <cfRule type="expression" dxfId="14" priority="11">
      <formula>$D$1&gt;$Q$4</formula>
    </cfRule>
  </conditionalFormatting>
  <conditionalFormatting sqref="I1">
    <cfRule type="expression" dxfId="13" priority="8">
      <formula>$D$1&gt;$R$8</formula>
    </cfRule>
    <cfRule type="expression" dxfId="12" priority="9">
      <formula>$D$1&gt;$R$4</formula>
    </cfRule>
  </conditionalFormatting>
  <conditionalFormatting sqref="H1">
    <cfRule type="expression" dxfId="11" priority="19">
      <formula>$D$1&gt;$S$8</formula>
    </cfRule>
    <cfRule type="expression" dxfId="10" priority="20">
      <formula>$D$1&gt;$S$4</formula>
    </cfRule>
  </conditionalFormatting>
  <conditionalFormatting sqref="E3">
    <cfRule type="cellIs" dxfId="9" priority="7" operator="greaterThan">
      <formula>30000</formula>
    </cfRule>
  </conditionalFormatting>
  <conditionalFormatting sqref="E4:E553">
    <cfRule type="cellIs" dxfId="8" priority="6" operator="greaterThan">
      <formula>55000</formula>
    </cfRule>
  </conditionalFormatting>
  <conditionalFormatting sqref="N1">
    <cfRule type="cellIs" dxfId="7" priority="12" operator="greaterThanOrEqual">
      <formula>0</formula>
    </cfRule>
    <cfRule type="cellIs" dxfId="6" priority="13" operator="lessThan">
      <formula>0</formula>
    </cfRule>
  </conditionalFormatting>
  <conditionalFormatting sqref="M1">
    <cfRule type="cellIs" dxfId="5" priority="4" operator="greaterThanOrEqual">
      <formula>0</formula>
    </cfRule>
    <cfRule type="cellIs" dxfId="4" priority="5" operator="lessThan">
      <formula>0</formula>
    </cfRule>
  </conditionalFormatting>
  <conditionalFormatting sqref="L1">
    <cfRule type="cellIs" dxfId="3" priority="2" operator="greaterThanOrEqual">
      <formula>0</formula>
    </cfRule>
    <cfRule type="cellIs" dxfId="2" priority="3" operator="lessThan">
      <formula>0</formula>
    </cfRule>
  </conditionalFormatting>
  <conditionalFormatting sqref="G2:I2">
    <cfRule type="expression" dxfId="1" priority="115">
      <formula>$J$2=1</formula>
    </cfRule>
  </conditionalFormatting>
  <conditionalFormatting sqref="K2">
    <cfRule type="expression" dxfId="0" priority="1">
      <formula>$J$2=1</formula>
    </cfRule>
  </conditionalFormatting>
  <dataValidations count="1">
    <dataValidation type="list" allowBlank="1" showInputMessage="1" showErrorMessage="1" sqref="K1">
      <formula1>$U$3:$U$4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</vt:lpstr>
      <vt:lpstr>Income Record 16-17</vt:lpstr>
      <vt:lpstr>Tracking Graph (2016)</vt:lpstr>
      <vt:lpstr>'Income Record 16-17'!Print_Area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 Hale</cp:lastModifiedBy>
  <cp:lastPrinted>2010-09-29T03:24:38Z</cp:lastPrinted>
  <dcterms:created xsi:type="dcterms:W3CDTF">2009-01-20T03:42:59Z</dcterms:created>
  <dcterms:modified xsi:type="dcterms:W3CDTF">2016-08-31T13:19:27Z</dcterms:modified>
</cp:coreProperties>
</file>